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pivotTables/pivotTable1.xml" ContentType="application/vnd.openxmlformats-officedocument.spreadsheetml.pivotTable+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pivotTables/pivotTable2.xml" ContentType="application/vnd.openxmlformats-officedocument.spreadsheetml.pivotTable+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pivotTables/pivotTable3.xml" ContentType="application/vnd.openxmlformats-officedocument.spreadsheetml.pivotTable+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codeName="ThisWorkbook" defaultThemeVersion="166925"/>
  <mc:AlternateContent xmlns:mc="http://schemas.openxmlformats.org/markup-compatibility/2006">
    <mc:Choice Requires="x15">
      <x15ac:absPath xmlns:x15ac="http://schemas.microsoft.com/office/spreadsheetml/2010/11/ac" url="https://carbontracker-my.sharepoint.com/personal/hbesly_carbontracker_org/Documents/Desktop/"/>
    </mc:Choice>
  </mc:AlternateContent>
  <xr:revisionPtr revIDLastSave="0" documentId="8_{D9434845-3872-4C08-983C-E07FB30C1A62}" xr6:coauthVersionLast="47" xr6:coauthVersionMax="47" xr10:uidLastSave="{00000000-0000-0000-0000-000000000000}"/>
  <bookViews>
    <workbookView xWindow="-108" yWindow="-108" windowWidth="23256" windowHeight="13896" tabRatio="879" firstSheet="2" activeTab="2" xr2:uid="{AE63FFD5-394A-48FA-B244-3E30B07EAB32}"/>
  </bookViews>
  <sheets>
    <sheet name="Analysis_Company_DataTableV1" sheetId="7" state="hidden" r:id="rId1"/>
    <sheet name="Analysis_Company_DataTableV2" sheetId="14" state="hidden" r:id="rId2"/>
    <sheet name="Summary" sheetId="26" r:id="rId3"/>
    <sheet name="Capex - Focus companies" sheetId="25" r:id="rId4"/>
    <sheet name="Capex - S&amp;P Global Oil Index" sheetId="13" r:id="rId5"/>
    <sheet name="Upcoming sanctions" sheetId="31" r:id="rId6"/>
    <sheet name="Recent sanctions" sheetId="29" r:id="rId7"/>
    <sheet name="Production guidance" sheetId="32" r:id="rId8"/>
    <sheet name="Future production" sheetId="24" r:id="rId9"/>
    <sheet name="Future production vs BAU" sheetId="19" r:id="rId10"/>
    <sheet name="Emissions targets" sheetId="30" r:id="rId11"/>
    <sheet name="Remuneration" sheetId="34" r:id="rId12"/>
    <sheet name="Combined alignment assessment" sheetId="28" r:id="rId13"/>
    <sheet name="ProductionAlignmentData" sheetId="12" state="hidden" r:id="rId14"/>
    <sheet name="Production_Declines (3)" sheetId="18" state="hidden" r:id="rId15"/>
    <sheet name="Production_Declines (2)" sheetId="17" state="hidden" r:id="rId16"/>
    <sheet name="Production_Declines" sheetId="8" state="hidden" r:id="rId17"/>
  </sheets>
  <definedNames>
    <definedName name="_xlnm._FilterDatabase" localSheetId="3" hidden="1">'Capex - Focus companies'!#REF!</definedName>
    <definedName name="_xlnm._FilterDatabase" localSheetId="8" hidden="1">'Future production'!#REF!</definedName>
    <definedName name="_xlnm._FilterDatabase" localSheetId="9" hidden="1">'Future production vs BAU'!#REF!</definedName>
    <definedName name="_xlnm._FilterDatabase" localSheetId="14" hidden="1">'Production_Declines (3)'!$A$36:$D$60</definedName>
    <definedName name="_Toc133915451" localSheetId="2">Summary!$B$20</definedName>
  </definedNames>
  <calcPr calcId="191028"/>
  <pivotCaches>
    <pivotCache cacheId="0" r:id="rId1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7" i="18" l="1"/>
  <c r="B67" i="18"/>
  <c r="C68" i="18"/>
  <c r="B68" i="18"/>
  <c r="C69" i="18"/>
  <c r="B69" i="18"/>
  <c r="C70" i="18"/>
  <c r="B70" i="18"/>
  <c r="D70" i="18" s="1"/>
  <c r="C71" i="18"/>
  <c r="B71" i="18"/>
  <c r="C72" i="18"/>
  <c r="B72" i="18"/>
  <c r="C73" i="18"/>
  <c r="B73" i="18"/>
  <c r="C74" i="18"/>
  <c r="B74" i="18"/>
  <c r="B114" i="18" s="1"/>
  <c r="C75" i="18"/>
  <c r="B75" i="18"/>
  <c r="C76" i="18"/>
  <c r="B76" i="18"/>
  <c r="C77" i="18"/>
  <c r="B77" i="18"/>
  <c r="C78" i="18"/>
  <c r="B78" i="18"/>
  <c r="D78" i="18" s="1"/>
  <c r="C79" i="18"/>
  <c r="C109" i="18" s="1"/>
  <c r="B79" i="18"/>
  <c r="B109" i="18" s="1"/>
  <c r="C80" i="18"/>
  <c r="C108" i="18" s="1"/>
  <c r="B80" i="18"/>
  <c r="C81" i="18"/>
  <c r="C107" i="18" s="1"/>
  <c r="B81" i="18"/>
  <c r="C82" i="18"/>
  <c r="B82" i="18"/>
  <c r="B106" i="18" s="1"/>
  <c r="C83" i="18"/>
  <c r="C105" i="18" s="1"/>
  <c r="B83" i="18"/>
  <c r="B105" i="18" s="1"/>
  <c r="C84" i="18"/>
  <c r="C104" i="18" s="1"/>
  <c r="B84" i="18"/>
  <c r="D84" i="18" s="1"/>
  <c r="C85" i="18"/>
  <c r="C103" i="18" s="1"/>
  <c r="B85" i="18"/>
  <c r="C86" i="18"/>
  <c r="C102" i="18" s="1"/>
  <c r="B86" i="18"/>
  <c r="C87" i="18"/>
  <c r="C101" i="18" s="1"/>
  <c r="B87" i="18"/>
  <c r="B101" i="18" s="1"/>
  <c r="C88" i="18"/>
  <c r="C100" i="18" s="1"/>
  <c r="B88" i="18"/>
  <c r="D88" i="18" s="1"/>
  <c r="C89" i="18"/>
  <c r="C99" i="18" s="1"/>
  <c r="B89" i="18"/>
  <c r="C90" i="18"/>
  <c r="C98" i="18" s="1"/>
  <c r="B90" i="18"/>
  <c r="B98" i="18" s="1"/>
  <c r="C91" i="18"/>
  <c r="C97" i="18" s="1"/>
  <c r="B91" i="18"/>
  <c r="B97" i="18" s="1"/>
  <c r="C121" i="17"/>
  <c r="B121" i="17"/>
  <c r="C118" i="17"/>
  <c r="B118" i="17"/>
  <c r="C117" i="17"/>
  <c r="C113" i="17"/>
  <c r="B113" i="17"/>
  <c r="C110" i="17"/>
  <c r="B110" i="17"/>
  <c r="C109" i="17"/>
  <c r="C105" i="17"/>
  <c r="B105" i="17"/>
  <c r="C102" i="17"/>
  <c r="B102" i="17"/>
  <c r="C101" i="17"/>
  <c r="C97" i="17"/>
  <c r="B97" i="17"/>
  <c r="D91" i="17"/>
  <c r="C91" i="17"/>
  <c r="B91" i="17"/>
  <c r="C90" i="17"/>
  <c r="C120" i="17" s="1"/>
  <c r="B90" i="17"/>
  <c r="B120" i="17" s="1"/>
  <c r="D89" i="17"/>
  <c r="C89" i="17"/>
  <c r="C119" i="17" s="1"/>
  <c r="B89" i="17"/>
  <c r="B119" i="17" s="1"/>
  <c r="C88" i="17"/>
  <c r="B88" i="17"/>
  <c r="D88" i="17" s="1"/>
  <c r="C87" i="17"/>
  <c r="B87" i="17"/>
  <c r="B117" i="17" s="1"/>
  <c r="D86" i="17"/>
  <c r="C86" i="17"/>
  <c r="C116" i="17" s="1"/>
  <c r="B86" i="17"/>
  <c r="B116" i="17" s="1"/>
  <c r="C85" i="17"/>
  <c r="C115" i="17" s="1"/>
  <c r="B85" i="17"/>
  <c r="D85" i="17" s="1"/>
  <c r="C84" i="17"/>
  <c r="C114" i="17" s="1"/>
  <c r="B84" i="17"/>
  <c r="B114" i="17" s="1"/>
  <c r="D83" i="17"/>
  <c r="C83" i="17"/>
  <c r="B83" i="17"/>
  <c r="C82" i="17"/>
  <c r="C112" i="17" s="1"/>
  <c r="B82" i="17"/>
  <c r="B112" i="17" s="1"/>
  <c r="D81" i="17"/>
  <c r="C81" i="17"/>
  <c r="C111" i="17" s="1"/>
  <c r="B81" i="17"/>
  <c r="B111" i="17" s="1"/>
  <c r="C80" i="17"/>
  <c r="B80" i="17"/>
  <c r="D80" i="17" s="1"/>
  <c r="C79" i="17"/>
  <c r="B79" i="17"/>
  <c r="B109" i="17" s="1"/>
  <c r="D78" i="17"/>
  <c r="C78" i="17"/>
  <c r="C108" i="17" s="1"/>
  <c r="B78" i="17"/>
  <c r="B108" i="17" s="1"/>
  <c r="C77" i="17"/>
  <c r="C107" i="17" s="1"/>
  <c r="B77" i="17"/>
  <c r="D77" i="17" s="1"/>
  <c r="C76" i="17"/>
  <c r="C106" i="17" s="1"/>
  <c r="B76" i="17"/>
  <c r="B106" i="17" s="1"/>
  <c r="C75" i="17"/>
  <c r="D75" i="17" s="1"/>
  <c r="B75" i="17"/>
  <c r="C74" i="17"/>
  <c r="C104" i="17" s="1"/>
  <c r="B74" i="17"/>
  <c r="B104" i="17" s="1"/>
  <c r="D73" i="17"/>
  <c r="C73" i="17"/>
  <c r="C103" i="17" s="1"/>
  <c r="B73" i="17"/>
  <c r="B103" i="17" s="1"/>
  <c r="C72" i="17"/>
  <c r="B72" i="17"/>
  <c r="D72" i="17" s="1"/>
  <c r="C71" i="17"/>
  <c r="B71" i="17"/>
  <c r="B101" i="17" s="1"/>
  <c r="D70" i="17"/>
  <c r="C70" i="17"/>
  <c r="C100" i="17" s="1"/>
  <c r="B70" i="17"/>
  <c r="B100" i="17" s="1"/>
  <c r="C69" i="17"/>
  <c r="C99" i="17" s="1"/>
  <c r="B69" i="17"/>
  <c r="D69" i="17" s="1"/>
  <c r="C68" i="17"/>
  <c r="C98" i="17" s="1"/>
  <c r="B68" i="17"/>
  <c r="D68" i="17" s="1"/>
  <c r="C67" i="17"/>
  <c r="D67" i="17" s="1"/>
  <c r="B67" i="17"/>
  <c r="C106" i="18" l="1"/>
  <c r="C110" i="18"/>
  <c r="C114" i="18"/>
  <c r="C118" i="18"/>
  <c r="B119" i="18"/>
  <c r="C115" i="18"/>
  <c r="B112" i="18"/>
  <c r="B116" i="18"/>
  <c r="B120" i="18"/>
  <c r="C119" i="18"/>
  <c r="C116" i="18"/>
  <c r="C120" i="18"/>
  <c r="C111" i="18"/>
  <c r="B113" i="18"/>
  <c r="B117" i="18"/>
  <c r="B121" i="18"/>
  <c r="C113" i="18"/>
  <c r="C117" i="18"/>
  <c r="C121" i="18"/>
  <c r="D76" i="18"/>
  <c r="D68" i="18"/>
  <c r="D86" i="18"/>
  <c r="D89" i="18"/>
  <c r="D85" i="18"/>
  <c r="D82" i="18"/>
  <c r="D81" i="18"/>
  <c r="D77" i="18"/>
  <c r="D90" i="18"/>
  <c r="D79" i="18"/>
  <c r="B111" i="18"/>
  <c r="D71" i="18"/>
  <c r="D74" i="18"/>
  <c r="D80" i="18"/>
  <c r="D73" i="18"/>
  <c r="D69" i="18"/>
  <c r="B103" i="18"/>
  <c r="B102" i="18"/>
  <c r="B110" i="18"/>
  <c r="B118" i="18"/>
  <c r="B99" i="18"/>
  <c r="B107" i="18"/>
  <c r="B115" i="18"/>
  <c r="D67" i="18"/>
  <c r="C112" i="18"/>
  <c r="D87" i="18"/>
  <c r="B100" i="18"/>
  <c r="B104" i="18"/>
  <c r="B108" i="18"/>
  <c r="D91" i="18"/>
  <c r="D83" i="18"/>
  <c r="D75" i="18"/>
  <c r="D72" i="18"/>
  <c r="D76" i="17"/>
  <c r="B98" i="17"/>
  <c r="D87" i="17"/>
  <c r="D74" i="17"/>
  <c r="D82" i="17"/>
  <c r="D90" i="17"/>
  <c r="B99" i="17"/>
  <c r="B107" i="17"/>
  <c r="B115" i="17"/>
  <c r="D84" i="17"/>
  <c r="D71" i="17"/>
  <c r="D79" i="17"/>
  <c r="B67" i="8" l="1"/>
  <c r="AS2" i="14"/>
  <c r="AS3" i="14"/>
  <c r="AS4" i="14"/>
  <c r="AS5" i="14"/>
  <c r="AS6" i="14"/>
  <c r="AS7" i="14"/>
  <c r="AS8" i="14"/>
  <c r="AS9" i="14"/>
  <c r="AS10" i="14"/>
  <c r="AS11" i="14"/>
  <c r="AS12" i="14"/>
  <c r="AS13" i="14"/>
  <c r="AS14" i="14"/>
  <c r="AS15" i="14"/>
  <c r="AS16" i="14"/>
  <c r="AS17" i="14"/>
  <c r="AS18" i="14"/>
  <c r="AS19" i="14"/>
  <c r="AS20" i="14"/>
  <c r="AS21" i="14"/>
  <c r="AS22" i="14"/>
  <c r="AS23" i="14"/>
  <c r="AS24" i="14"/>
  <c r="AS25" i="14"/>
  <c r="AS26" i="14"/>
  <c r="AS27" i="14"/>
  <c r="AS28" i="14"/>
  <c r="AS29" i="14"/>
  <c r="AS30" i="14"/>
  <c r="AS31" i="14"/>
  <c r="AS32" i="14"/>
  <c r="AS33" i="14"/>
  <c r="AS34" i="14"/>
  <c r="AS35" i="14"/>
  <c r="AS36" i="14"/>
  <c r="AS37" i="14"/>
  <c r="AS38" i="14"/>
  <c r="AS39" i="14"/>
  <c r="AS40" i="14"/>
  <c r="AS41" i="14"/>
  <c r="AS42" i="14"/>
  <c r="AS43" i="14"/>
  <c r="AS44" i="14"/>
  <c r="AS45" i="14"/>
  <c r="AS46" i="14"/>
  <c r="AS47" i="14"/>
  <c r="AS48" i="14"/>
  <c r="AS49" i="14"/>
  <c r="AS50" i="14"/>
  <c r="AS51" i="14"/>
  <c r="AS52" i="14"/>
  <c r="AS53" i="14"/>
  <c r="AS54" i="14"/>
  <c r="AS55" i="14"/>
  <c r="AS56" i="14"/>
  <c r="AS57" i="14"/>
  <c r="AS58" i="14"/>
  <c r="AS59" i="14"/>
  <c r="AS60" i="14"/>
  <c r="AS61" i="14"/>
  <c r="AS62" i="14"/>
  <c r="AS63" i="14"/>
  <c r="AS64" i="14"/>
  <c r="AS65" i="14"/>
  <c r="AS66" i="14"/>
  <c r="AQ2" i="14"/>
  <c r="AQ3" i="14"/>
  <c r="AQ4" i="14"/>
  <c r="AQ5" i="14"/>
  <c r="AQ6" i="14"/>
  <c r="AQ7" i="14"/>
  <c r="AQ8" i="14"/>
  <c r="AQ9" i="14"/>
  <c r="AQ10" i="14"/>
  <c r="AQ11" i="14"/>
  <c r="AQ12" i="14"/>
  <c r="AQ13" i="14"/>
  <c r="AQ14" i="14"/>
  <c r="AQ15" i="14"/>
  <c r="AQ16" i="14"/>
  <c r="AQ17" i="14"/>
  <c r="AQ18" i="14"/>
  <c r="AQ19" i="14"/>
  <c r="AQ20" i="14"/>
  <c r="AQ21" i="14"/>
  <c r="AQ22" i="14"/>
  <c r="AQ23" i="14"/>
  <c r="AQ24" i="14"/>
  <c r="AQ25" i="14"/>
  <c r="AQ26" i="14"/>
  <c r="AQ27" i="14"/>
  <c r="AQ28" i="14"/>
  <c r="AQ29" i="14"/>
  <c r="AQ30" i="14"/>
  <c r="AQ31" i="14"/>
  <c r="AQ32" i="14"/>
  <c r="AQ33" i="14"/>
  <c r="AQ34" i="14"/>
  <c r="AQ35" i="14"/>
  <c r="AQ36" i="14"/>
  <c r="AQ37" i="14"/>
  <c r="AQ38" i="14"/>
  <c r="AQ39" i="14"/>
  <c r="AQ40" i="14"/>
  <c r="AQ41" i="14"/>
  <c r="AQ42" i="14"/>
  <c r="AQ43" i="14"/>
  <c r="AQ44" i="14"/>
  <c r="AQ45" i="14"/>
  <c r="AQ46" i="14"/>
  <c r="AQ47" i="14"/>
  <c r="AQ48" i="14"/>
  <c r="AQ49" i="14"/>
  <c r="AQ50" i="14"/>
  <c r="AQ51" i="14"/>
  <c r="AQ52" i="14"/>
  <c r="AQ53" i="14"/>
  <c r="AQ54" i="14"/>
  <c r="AQ55" i="14"/>
  <c r="AQ56" i="14"/>
  <c r="AQ57" i="14"/>
  <c r="AQ58" i="14"/>
  <c r="AQ59" i="14"/>
  <c r="AQ60" i="14"/>
  <c r="AQ61" i="14"/>
  <c r="AQ62" i="14"/>
  <c r="AQ63" i="14"/>
  <c r="AQ64" i="14"/>
  <c r="AQ65" i="14"/>
  <c r="AQ66" i="14"/>
  <c r="C67" i="8" l="1"/>
  <c r="C97" i="8" s="1"/>
  <c r="B97" i="8"/>
  <c r="C86" i="8"/>
  <c r="C87" i="8"/>
  <c r="C77" i="8"/>
  <c r="C78" i="8"/>
  <c r="C75" i="8"/>
  <c r="C71" i="8"/>
  <c r="C70" i="8"/>
  <c r="C99" i="8" s="1"/>
  <c r="C83" i="8"/>
  <c r="C120" i="8" s="1"/>
  <c r="C68" i="8"/>
  <c r="C73" i="8"/>
  <c r="C109" i="8" s="1"/>
  <c r="C76" i="8"/>
  <c r="C98" i="8" s="1"/>
  <c r="C80" i="8"/>
  <c r="C74" i="8"/>
  <c r="C103" i="8" s="1"/>
  <c r="C90" i="8"/>
  <c r="C88" i="8"/>
  <c r="C104" i="8" s="1"/>
  <c r="C72" i="8"/>
  <c r="C79" i="8"/>
  <c r="C91" i="8"/>
  <c r="C82" i="8"/>
  <c r="C85" i="8"/>
  <c r="C69" i="8"/>
  <c r="C102" i="8" s="1"/>
  <c r="C89" i="8"/>
  <c r="C84" i="8"/>
  <c r="C118" i="8" s="1"/>
  <c r="C81" i="8"/>
  <c r="C116" i="8" s="1"/>
  <c r="B86" i="8"/>
  <c r="B87" i="8"/>
  <c r="B77" i="8"/>
  <c r="B78" i="8"/>
  <c r="D78" i="8" s="1"/>
  <c r="B75" i="8"/>
  <c r="B71" i="8"/>
  <c r="B70" i="8"/>
  <c r="B99" i="8" s="1"/>
  <c r="B83" i="8"/>
  <c r="B120" i="8" s="1"/>
  <c r="B68" i="8"/>
  <c r="B73" i="8"/>
  <c r="D73" i="8" s="1"/>
  <c r="B76" i="8"/>
  <c r="B80" i="8"/>
  <c r="B74" i="8"/>
  <c r="B103" i="8" s="1"/>
  <c r="B90" i="8"/>
  <c r="B88" i="8"/>
  <c r="B72" i="8"/>
  <c r="B79" i="8"/>
  <c r="B91" i="8"/>
  <c r="D91" i="8" s="1"/>
  <c r="B82" i="8"/>
  <c r="B85" i="8"/>
  <c r="B113" i="8" s="1"/>
  <c r="B69" i="8"/>
  <c r="B102" i="8" s="1"/>
  <c r="B89" i="8"/>
  <c r="B84" i="8"/>
  <c r="B118" i="8" s="1"/>
  <c r="B81" i="8"/>
  <c r="B116" i="8" s="1"/>
  <c r="B105" i="8" l="1"/>
  <c r="B121" i="8"/>
  <c r="B100" i="8"/>
  <c r="C100" i="8"/>
  <c r="C108" i="8"/>
  <c r="C114" i="8"/>
  <c r="B98" i="8"/>
  <c r="B111" i="8"/>
  <c r="C110" i="8"/>
  <c r="C111" i="8"/>
  <c r="B112" i="8"/>
  <c r="C112" i="8"/>
  <c r="B114" i="8"/>
  <c r="C113" i="8"/>
  <c r="C101" i="8"/>
  <c r="B108" i="8"/>
  <c r="B106" i="8"/>
  <c r="C106" i="8"/>
  <c r="C117" i="8"/>
  <c r="B107" i="8"/>
  <c r="B119" i="8"/>
  <c r="C107" i="8"/>
  <c r="B115" i="8"/>
  <c r="C115" i="8"/>
  <c r="B104" i="8"/>
  <c r="C119" i="8"/>
  <c r="C105" i="8"/>
  <c r="D90" i="8"/>
  <c r="C121" i="8"/>
  <c r="D77" i="8"/>
  <c r="B110" i="8"/>
  <c r="D71" i="8"/>
  <c r="B117" i="8"/>
  <c r="B109" i="8"/>
  <c r="B101" i="8"/>
  <c r="D69" i="8"/>
  <c r="D75" i="8"/>
  <c r="D85" i="8"/>
  <c r="D82" i="8"/>
  <c r="D89" i="8"/>
  <c r="D87" i="8"/>
  <c r="D72" i="8"/>
  <c r="D83" i="8"/>
  <c r="D86" i="8"/>
  <c r="D80" i="8"/>
  <c r="D74" i="8"/>
  <c r="D81" i="8"/>
  <c r="D84" i="8"/>
  <c r="D88" i="8"/>
  <c r="D70" i="8"/>
  <c r="D79" i="8"/>
  <c r="D68" i="8"/>
  <c r="D76" i="8"/>
  <c r="D67" i="8"/>
</calcChain>
</file>

<file path=xl/sharedStrings.xml><?xml version="1.0" encoding="utf-8"?>
<sst xmlns="http://schemas.openxmlformats.org/spreadsheetml/2006/main" count="2022" uniqueCount="404">
  <si>
    <t>Company</t>
  </si>
  <si>
    <t>Free Float %</t>
  </si>
  <si>
    <t>Company_2024_Top25</t>
  </si>
  <si>
    <t>Company_2024_All</t>
  </si>
  <si>
    <t>Production_2023-2040_Liquids_Base_mmbbl</t>
  </si>
  <si>
    <t>Production_2023-2040_Liquids_USD40_mmbbl</t>
  </si>
  <si>
    <t>Production_2023-2040_Gas_Base_Bcf</t>
  </si>
  <si>
    <t>Production_2023-2040_Gas_USD40_Bcf</t>
  </si>
  <si>
    <t>Production_2024-2040_All_Base_mmboe</t>
  </si>
  <si>
    <t>Production_2031-2040_All_Base_mmboe</t>
  </si>
  <si>
    <t>Production_2024-2040_All_Base_NZE_mmboe</t>
  </si>
  <si>
    <t>Production_2024-2040_All_Base_STEPS_mmboe</t>
  </si>
  <si>
    <t>Production_2031-2040_All_Base_NZE_mmboe</t>
  </si>
  <si>
    <t>Production_2031-2040_All_Base_STEPS_mmboe</t>
  </si>
  <si>
    <t>Capex_All_2024-2030_Base_MMUSDreal</t>
  </si>
  <si>
    <t>Unsanctioned_Capex_All_2024-2030_Base_NZE_MUSDreal</t>
  </si>
  <si>
    <t>Unsanctioned_Capex_All_2024-2030_Base_STEPS_MUSDreal</t>
  </si>
  <si>
    <t>Capex_All_2023_Base_MMUSDreal</t>
  </si>
  <si>
    <t>Capex-All-2023approvals_2023-2030_Base_MMUSDreal</t>
  </si>
  <si>
    <t>Capex-All-2023approvals_2023-2030_Base_NZE_MMUSDreal</t>
  </si>
  <si>
    <t>Capex_All_2024-2030_Base_NZE_MMUSDreal</t>
  </si>
  <si>
    <t>Capex_All_2024-2030_Base_STEPS_MMUSDreal</t>
  </si>
  <si>
    <t>Production_Base_2023_mmboe</t>
  </si>
  <si>
    <t>Unsanctioned_Capex_All_2024-2030_Base_MMUSDreal</t>
  </si>
  <si>
    <t>Production_2024-2040_All_USD40_APS_mmboe</t>
  </si>
  <si>
    <t>Production_2031-2040_All_USD40_APS_mmboe</t>
  </si>
  <si>
    <t>Unsanctioned_Capex_All_2024-2030_USD40_APS_MUSDreal</t>
  </si>
  <si>
    <t>Capex-All-2023approvals_2023-2030_USD40_APS_MMUSDreal</t>
  </si>
  <si>
    <t>Capex_All_2024-2030_USD40_APS_MMUSDreal</t>
  </si>
  <si>
    <t>Production_Base_2022_mmboe</t>
  </si>
  <si>
    <t>Sanctioned_Production_2022_Base_mmboe</t>
  </si>
  <si>
    <t>Sanctioned_Production_2031-2040_Base_mmboe</t>
  </si>
  <si>
    <t>Sanctioned_Production_Av_2031_2040_Base_mmboe</t>
  </si>
  <si>
    <t>Unsanctioned_Capex_Outside_NZE (% of STEPS)</t>
  </si>
  <si>
    <t>Unsanctioned_Capex_Outside_APS (% of STEPS)</t>
  </si>
  <si>
    <t>Production_Av_2031-2040_All_Base_mmboe</t>
  </si>
  <si>
    <t>No_STEPS_Ratio</t>
  </si>
  <si>
    <t>OMV</t>
  </si>
  <si>
    <t>No</t>
  </si>
  <si>
    <t/>
  </si>
  <si>
    <t>Beach Energy Limited</t>
  </si>
  <si>
    <t>ConocoPhillips</t>
  </si>
  <si>
    <t>Yes</t>
  </si>
  <si>
    <t>Santos</t>
  </si>
  <si>
    <t>TotalEnergies</t>
  </si>
  <si>
    <t>ExxonMobil</t>
  </si>
  <si>
    <t>Chevron</t>
  </si>
  <si>
    <t>Eni</t>
  </si>
  <si>
    <t>Woodside</t>
  </si>
  <si>
    <t>Inpex</t>
  </si>
  <si>
    <t>Shell</t>
  </si>
  <si>
    <t>BP</t>
  </si>
  <si>
    <t>PetroChina</t>
  </si>
  <si>
    <t>CNOOC</t>
  </si>
  <si>
    <t>Vermilion Energy</t>
  </si>
  <si>
    <t>Murphy Oil</t>
  </si>
  <si>
    <t>EOG Resources</t>
  </si>
  <si>
    <t>Cenovus Energy</t>
  </si>
  <si>
    <t>Sinopec</t>
  </si>
  <si>
    <t>Repsol</t>
  </si>
  <si>
    <t>Harbour Energy plc</t>
  </si>
  <si>
    <t>Hess</t>
  </si>
  <si>
    <t>Saudi Aramco</t>
  </si>
  <si>
    <t>Occidental Petroleum</t>
  </si>
  <si>
    <t>Suncor Energy</t>
  </si>
  <si>
    <t>APA Corporation</t>
  </si>
  <si>
    <t>Equinor</t>
  </si>
  <si>
    <t>Galp Energia SA</t>
  </si>
  <si>
    <t>Canadian Natural Resources (CNRL)</t>
  </si>
  <si>
    <t>Kosmos Energy</t>
  </si>
  <si>
    <t>Marathon Oil</t>
  </si>
  <si>
    <t>Petrobras</t>
  </si>
  <si>
    <t>Ecopetrol</t>
  </si>
  <si>
    <t>Parex Resources</t>
  </si>
  <si>
    <t>EQT Corporation</t>
  </si>
  <si>
    <t>Range Resources</t>
  </si>
  <si>
    <t>Chesapeake</t>
  </si>
  <si>
    <t>CNX Resources Corporation</t>
  </si>
  <si>
    <t>California Resources Corporation</t>
  </si>
  <si>
    <t>Coterra Energy</t>
  </si>
  <si>
    <t>Chord Energy</t>
  </si>
  <si>
    <t>Ovintiv</t>
  </si>
  <si>
    <t>Comstock Resources</t>
  </si>
  <si>
    <t>Baytex Energy</t>
  </si>
  <si>
    <t>Magnolia Oil &amp; Gas</t>
  </si>
  <si>
    <t>SM Energy</t>
  </si>
  <si>
    <t>Devon Energy</t>
  </si>
  <si>
    <t>Enerplus Corporation</t>
  </si>
  <si>
    <t>Civitas Resources</t>
  </si>
  <si>
    <t>Pioneer Natural Resources</t>
  </si>
  <si>
    <t>Diamondback Energy</t>
  </si>
  <si>
    <t>Northern Oil &amp; Gas</t>
  </si>
  <si>
    <t>Matador Resources</t>
  </si>
  <si>
    <t>Permian Resources</t>
  </si>
  <si>
    <t>Crescent Point Energy</t>
  </si>
  <si>
    <t>Southwestern Energy</t>
  </si>
  <si>
    <t>Antero Resources</t>
  </si>
  <si>
    <t>Imperial Oil (Public traded part)</t>
  </si>
  <si>
    <t>Tourmaline Oil</t>
  </si>
  <si>
    <t>Paramount Resources</t>
  </si>
  <si>
    <t>Arc Resources</t>
  </si>
  <si>
    <t>Whitecap Resources</t>
  </si>
  <si>
    <t>MEG Energy</t>
  </si>
  <si>
    <t>Vaar Energi</t>
  </si>
  <si>
    <t>Aker BP</t>
  </si>
  <si>
    <t>Min(Company_2024_Top25)</t>
  </si>
  <si>
    <t>Sum(Sanctioned_Production_2022_Base_mmboe)</t>
  </si>
  <si>
    <t>Sum(Sanctioned_Production_Av_2031_2040_Base_mmboe)</t>
  </si>
  <si>
    <t>Sum(Unsanctioned_Production_Av_2031_2040_STEPS_Base_mmboe)</t>
  </si>
  <si>
    <t>Row Labels</t>
  </si>
  <si>
    <t>Sum of Sum(Sanctioned_Production_2022_Base_mmboe)</t>
  </si>
  <si>
    <t>Sum of Sum(Sanctioned_Production_Av_2031_2040_Base_mmboe)</t>
  </si>
  <si>
    <t>Sum of Sum(Unsanctioned_Production_Av_2031_2040_STEPS_Base_mmboe)</t>
  </si>
  <si>
    <t>Grand Total</t>
  </si>
  <si>
    <t>Paste from Pivot</t>
  </si>
  <si>
    <t>Calculations</t>
  </si>
  <si>
    <t>Production from Sanctioned in the 2030s</t>
  </si>
  <si>
    <t>STEPs Unsanctioned</t>
  </si>
  <si>
    <t>Total</t>
  </si>
  <si>
    <t>Feeds from Calculations to change formatting for chart</t>
  </si>
  <si>
    <t xml:space="preserve">Devon </t>
  </si>
  <si>
    <t xml:space="preserve">Coterra </t>
  </si>
  <si>
    <t xml:space="preserve">Cenovus </t>
  </si>
  <si>
    <t>Pioneer</t>
  </si>
  <si>
    <t>bp</t>
  </si>
  <si>
    <t>CNRL</t>
  </si>
  <si>
    <t>EQT</t>
  </si>
  <si>
    <t>Southwestern</t>
  </si>
  <si>
    <t>EOG</t>
  </si>
  <si>
    <t>Cenovus</t>
  </si>
  <si>
    <t>Devon</t>
  </si>
  <si>
    <t>Occidental</t>
  </si>
  <si>
    <t>Sanctioned_Production_2031-2040_STEPS_Base_mmboe</t>
  </si>
  <si>
    <t>Unsanctioned_Production_2031-2040_STEPS_Base_mmboe</t>
  </si>
  <si>
    <t>Unsanctioned_Production_Av_2031_2040_STEPS_Base_mmboe</t>
  </si>
  <si>
    <t>Sanctioned_Production_Av_2031-2040_STEPS_Base_mmboe</t>
  </si>
  <si>
    <t>Capex_All_2022-2030_Base_MMUSDreal</t>
  </si>
  <si>
    <t>Capex_All_2022-2030_USD40_MMUSDreal</t>
  </si>
  <si>
    <t>Capex-All-2022-2023approvals_2022-2030_Base_MMUSDreal</t>
  </si>
  <si>
    <t>Capex-All-2022-2023approvals_2022-2030_Base_NZE_MMUSDreal</t>
  </si>
  <si>
    <t>Capex-All-2022-2023approvals_2022-2030_USD40_APS_MMUSDreal</t>
  </si>
  <si>
    <t>Capex-All-2022-2023approvals_2022-2030_Base_STEPS_MMUSDreal</t>
  </si>
  <si>
    <t>Unsanctioned_Capex_Outside_STEPS (% of STEPS)</t>
  </si>
  <si>
    <t>Outside_of_APS_Bracket</t>
  </si>
  <si>
    <t>Outside_of_STEPS_Bracket</t>
  </si>
  <si>
    <t>Production_2024-2040_All_USD40_STEPS_mmboe</t>
  </si>
  <si>
    <t>Production_2031-2040_All_USD40_STEPS_mmboe</t>
  </si>
  <si>
    <t>Unsanctioned_Capex_All_2024-2030_USD40_STEPS_MUSDreal</t>
  </si>
  <si>
    <t>Suncor</t>
  </si>
  <si>
    <t xml:space="preserve">Business-as-usual production </t>
  </si>
  <si>
    <t>Coterra</t>
  </si>
  <si>
    <t xml:space="preserve">Sources: Rystad Energy, IEA, CTI Analysis 
Notes: 2031-2040 average production from sanctioned projects as a % of 2022 production in barrels of oil equivalent. Grey bars show future production from unsanctioned projects modelled under the IEA's STEPs scenario. Universe includes 25 largest publicly traded companies, by Rystad 2022 production volumes, excluding fully state-owned NOCs and companies based in Russia. </t>
  </si>
  <si>
    <t>Production from existing projects</t>
  </si>
  <si>
    <t>Production from BAU Investment</t>
  </si>
  <si>
    <t>Production from BAU investment</t>
  </si>
  <si>
    <t>Galp</t>
  </si>
  <si>
    <t>Vår Energi</t>
  </si>
  <si>
    <t xml:space="preserve">EQT </t>
  </si>
  <si>
    <t xml:space="preserve">EOG </t>
  </si>
  <si>
    <t>APS 
Quartile</t>
  </si>
  <si>
    <t xml:space="preserve">outside Slow Transition </t>
  </si>
  <si>
    <t xml:space="preserve">outside Moderate Transition / 
inside Slow Transition </t>
  </si>
  <si>
    <t xml:space="preserve">Unsanctioned Capex inside of a Moderate Transition
 (APS/1.7˚C) </t>
  </si>
  <si>
    <t>Imperial Oil</t>
  </si>
  <si>
    <t>Unsanctioned Capex outside of a Slow Transition  
(STEPS/2.4˚C)</t>
  </si>
  <si>
    <t xml:space="preserve">Unsanctioned Capex outside of a Moderate Transition (APS/1.7˚C) / Inside of a Slow Transition  (STEPS/2.4˚C) </t>
  </si>
  <si>
    <t>0-10%</t>
  </si>
  <si>
    <t>90-100%</t>
  </si>
  <si>
    <t>10-20%</t>
  </si>
  <si>
    <t>80-90%</t>
  </si>
  <si>
    <t>30-40%</t>
  </si>
  <si>
    <t>60-70%</t>
  </si>
  <si>
    <t>40-50%</t>
  </si>
  <si>
    <t>20-30%</t>
  </si>
  <si>
    <t>70-80%</t>
  </si>
  <si>
    <t>&gt;100%</t>
  </si>
  <si>
    <t>50-60%</t>
  </si>
  <si>
    <t>Dataset</t>
  </si>
  <si>
    <t>Date</t>
  </si>
  <si>
    <t>March 2024</t>
  </si>
  <si>
    <t>Contact</t>
  </si>
  <si>
    <t>Description</t>
  </si>
  <si>
    <t>Copyright statement</t>
  </si>
  <si>
    <t>Readers are encouraged to reproduce material from Carbon Tracker reports for their own publications, as long as they are not being sold commercially. As copyright holder, Carbon Tracker requests due acknowledgement and a copy of the publication. For online use, we ask readers to link to the original resource on the Carbon Tracker website.
© Carbon Tracker 2024</t>
  </si>
  <si>
    <t>Disclaimer</t>
  </si>
  <si>
    <t>Carbon Tracker is a non-profit company set up to produce new thinking on climate risk. The organisation is funded by a range of European and American foundations. Carbon Tracker is not an investment adviser, and makes no representation regarding the advisability of investing in any particular company or investment fund or other vehicle. A decision to invest in any such investment fund or other entity should not be made in reliance on any of the statements set forth in this publication. While the organisations have obtained information believed to be reliable, they shall not be liable for any claims or losses of any nature in connection with information contained in this document, including but not limited to, lost profits or punitive or consequential damages. The information used to compile this report has been collected from a number of sources in the public domain and from Carbon Tracker licensors. Some of its content may be proprietary and belong to Carbon Tracker or its licensors. The information contained in this research report does not constitute an offer to sell securities or the solicitation of an offer to buy, or recommendation for investment in, any securities within any jurisdiction. The information is not intended as financial advice. This research report provides general information only. The information and opinions constitute a judgment as at the date indicated and are subject to change without notice. The information may therefore not be accurate or current. The information and opinions contained in this report have been compiled or arrived at from sources believed to be reliable and in good faith, but no representation or warranty, express or implied, is made by Carbon Tracker as to their accuracy, completeness or correctness and Carbon Tracker does also not warrant that the information is up-to-date.</t>
  </si>
  <si>
    <t>Paris Maligned II</t>
  </si>
  <si>
    <t>Investment Options</t>
  </si>
  <si>
    <t>Emissions Targets</t>
  </si>
  <si>
    <t>Remuneration</t>
  </si>
  <si>
    <t>4*</t>
  </si>
  <si>
    <t>D</t>
  </si>
  <si>
    <t>E</t>
  </si>
  <si>
    <t>F</t>
  </si>
  <si>
    <t>G</t>
  </si>
  <si>
    <t>H</t>
  </si>
  <si>
    <t>Overall Grade</t>
  </si>
  <si>
    <t>Recent Sanctions</t>
  </si>
  <si>
    <t>Production Plans</t>
  </si>
  <si>
    <t>Individual Unweighted Scores (all out of 4)</t>
  </si>
  <si>
    <t>Weight</t>
  </si>
  <si>
    <t>-</t>
  </si>
  <si>
    <t>Maeve O'Connor</t>
  </si>
  <si>
    <t>Analyst - Oil, Gas &amp; Mining</t>
  </si>
  <si>
    <t>moconnor@carbontracker.org</t>
  </si>
  <si>
    <t>Sources: company reporting, CTI analysis, IEA, Rystad Energy. 
Notes: we assess production targets as of 29 February 2024, emissions targets as of August 2023, and remuneration policies for 2022. Rystad data as of September 2023. Companies graded from 0 (worst) to 4 (best) on each metric. *denotes companies for which no recent sanctions were identified, so were scored a 4. Companies ordered by combined score; those with the same score are ordered alphabetically. We do not currently assess credibility of emissions reduction methods in our methodology and therefore top score is a 3. We note, however, significant shortcomings in the credibility of emissions reductions plans of those in our blue band (scores 3 and 2) related to the use of offsets, CCUS, and NBS and the commercial viability of these. See Appendix in paper for full methodology</t>
  </si>
  <si>
    <t>Sources: IEA, Rystad Energy, CTI analysis. Notes: Future capex (2024-2030) on unsanctioned projects compatible with different scenarios, as a % of business-as-usual plans (STEPs). Companies ranked alphabetically within APS quartile. Rystad data as of September 2023. Includes all companies listed on the S&amp;P Global Oil Index on 15/01/24, excluding California Resources Collective, Prairie Sky Royalty Limited, and Texas Specific Land Corp (no Rystad data available)</t>
  </si>
  <si>
    <r>
      <t>inside Moderate</t>
    </r>
    <r>
      <rPr>
        <b/>
        <sz val="11"/>
        <color theme="1"/>
        <rFont val="Calibri"/>
        <family val="2"/>
        <scheme val="minor"/>
      </rPr>
      <t xml:space="preserve"> </t>
    </r>
    <r>
      <rPr>
        <sz val="11"/>
        <color theme="1"/>
        <rFont val="Calibri"/>
        <family val="2"/>
        <scheme val="minor"/>
      </rPr>
      <t xml:space="preserve">Transition </t>
    </r>
  </si>
  <si>
    <t>Asset</t>
  </si>
  <si>
    <t>Country</t>
  </si>
  <si>
    <t xml:space="preserve">Approval 
Date </t>
  </si>
  <si>
    <t>2022-2030
Capex
($bn)</t>
  </si>
  <si>
    <t>Production 
Start</t>
  </si>
  <si>
    <t>Resource 
Theme</t>
  </si>
  <si>
    <t xml:space="preserve">Ownership </t>
  </si>
  <si>
    <t>Munin (Krafla)</t>
  </si>
  <si>
    <t>Norway</t>
  </si>
  <si>
    <t>Shelf, oil</t>
  </si>
  <si>
    <t>Aker BP* (50%); Equinor (50%)</t>
  </si>
  <si>
    <t xml:space="preserve">Jobi-Rii </t>
  </si>
  <si>
    <t>Uganda</t>
  </si>
  <si>
    <t>Onshore, oil</t>
  </si>
  <si>
    <t>TotalEnergies* (56.67%); CNOOC (28.33%); Government of Uganda (15%)</t>
  </si>
  <si>
    <t>Baleine Phase 2</t>
  </si>
  <si>
    <t>Côte d'Ivoire</t>
  </si>
  <si>
    <t>Deepwater, oil</t>
  </si>
  <si>
    <t>Ngiri</t>
  </si>
  <si>
    <t>Kingfisher South</t>
  </si>
  <si>
    <t>Gunya</t>
  </si>
  <si>
    <t>Irpa (Asterix)</t>
  </si>
  <si>
    <t>Deepwater (Arctic), 
gas condensate</t>
  </si>
  <si>
    <t>Equinor* (51%); Petoro (20%); Wintershall Dea (19%); Shell (10%)</t>
  </si>
  <si>
    <t>Brazil</t>
  </si>
  <si>
    <t>Ultra deepwater, oil</t>
  </si>
  <si>
    <t>TotalEnergies* (45%); Shell (30%); Repsol (15%); Sinopec (10%)</t>
  </si>
  <si>
    <t>Nsoga</t>
  </si>
  <si>
    <t>Kigogole</t>
  </si>
  <si>
    <t>Snohvit Future</t>
  </si>
  <si>
    <t>Equinor* (36.79%); Petoro (30%); TotalEnergies (18.4%); Neptune Energy (12%); Wintershall Dea (2.81%)</t>
  </si>
  <si>
    <t>Fulla</t>
  </si>
  <si>
    <t>Aker BP* (50%); Equinor (40%); ORLEN S.A. (10%)</t>
  </si>
  <si>
    <t>Berling (Hades-Iris)</t>
  </si>
  <si>
    <t>OMV* (30%); Equinor (40%); DNO (30%)</t>
  </si>
  <si>
    <t>Kasamene</t>
  </si>
  <si>
    <t>Leviathan Phase 1B (pipeline expansion)</t>
  </si>
  <si>
    <t>Israel</t>
  </si>
  <si>
    <t>TotalEnergies* (57%); CNOOC (28%); Govt of Uganda (15%)</t>
  </si>
  <si>
    <t>Eni* (90%); Petroci (Côte d'Ivoire) (10%)</t>
  </si>
  <si>
    <t>CNOOC* (28%); TotalEnergies (57%); Govt of Uganda (15%)</t>
  </si>
  <si>
    <t>TABLE 3: 15 LARGEST PROJECTS SANCTIONED IN 2022/3 THAT ARE OUTSIDE OF A MODERATE TRANSITION (APS/1.7˚C), OR SLOW TRANSITION (STEPS/2.4˚C) SCENARIO HIGHLIGHTED IN BLUE</t>
  </si>
  <si>
    <t xml:space="preserve">Lapa Southwest </t>
  </si>
  <si>
    <t>TotalEnergies* (57%); CNOOC (28%); Govtof Uganda (15%)</t>
  </si>
  <si>
    <t xml:space="preserve">Deepwater, gas </t>
  </si>
  <si>
    <t xml:space="preserve">Shelf, gas </t>
  </si>
  <si>
    <t xml:space="preserve">Deepwater (Arctic), gas </t>
  </si>
  <si>
    <t xml:space="preserve">Ultra deepwater, 
gas </t>
  </si>
  <si>
    <t>Chevron* (40%); Delek Group (45%); Ratio Energies (15%)</t>
  </si>
  <si>
    <t xml:space="preserve">Sources: Rystad Energy, IEA, CTI analysis 
Notes: largest projects by capex (2022-2030) where a final investment decision (FID) was made in 2022 or before September 
2023, that are considered incompatible with a moderate transition scenario (APS). Projects incompatible with a slow transition 
scenario (STEPS) shown in blue. A $10/boe margin of error has been applied above the APS marginal breakeven price for oil 
fields, and a $1.5/kcf for gas. * denotes Operator. Rystad data as of September 2023. Chevron has announced that it will acquire 
Hess in October 2023. Ownership stakes rounded to two significant figures. </t>
  </si>
  <si>
    <t>FIGURE 8: COMPATIBILITY OF POTENTIAL NEW UPSTREAM PROJECTS WITH MODERATE AND SLOW 
TRANSITION SCENARIOS – EXTENDED COMPANY UNIVERSE</t>
  </si>
  <si>
    <t>FIGURE 9: COMPARISON OF COMPANY CLIMATE GOALS, SELECTED PER CTI METHODOLOGY</t>
  </si>
  <si>
    <t>Source: Company disclosures, CTI Analysis; chart originally published in Absolute Impact 2023 Notes: 1 TotalEnergies’ and bp’s operational and scope 3 goals have been merged to allow for a fair comparison with peers. 2 Partial equity-share basis means operational emissions on an operated-asset basis and scope 3 emissions on a full equity-share basis. 3 Suncor’s targets cannot be expressed in percentage terms because the company has not publicly disclosed the scope 3 emissions for its baseline. 4 CNOOC’s and Saudi Aramco’s targets are measured against business-as-usual scenarios, which makes these ‘intensity reduction’ goals. 5 Saudi Aramco’s goal is on a wholly-owned operated-asset basis.</t>
  </si>
  <si>
    <t>Rank</t>
  </si>
  <si>
    <t>Metric</t>
  </si>
  <si>
    <t>Hallmark 1</t>
  </si>
  <si>
    <t>Hallmark 2</t>
  </si>
  <si>
    <t>Hallmark 3</t>
  </si>
  <si>
    <t>Scale</t>
  </si>
  <si>
    <t>Potentially Paris-aligned</t>
  </si>
  <si>
    <t>Scope 3 emissions</t>
  </si>
  <si>
    <t xml:space="preserve">Scope 1,2,3 net-zero </t>
  </si>
  <si>
    <t>2030 absolute goal</t>
  </si>
  <si>
    <t xml:space="preserve">Full equity share </t>
  </si>
  <si>
    <t>3rd party crude</t>
  </si>
  <si>
    <t>2030 absolute reduction</t>
  </si>
  <si>
    <t>Scope 1 &amp; 2 net zero year</t>
  </si>
  <si>
    <t>Lifecycle emissions</t>
  </si>
  <si>
    <r>
      <t>Total</t>
    </r>
    <r>
      <rPr>
        <b/>
        <vertAlign val="superscript"/>
        <sz val="11"/>
        <color theme="1"/>
        <rFont val="Tw Cen MT"/>
        <family val="2"/>
      </rPr>
      <t>1</t>
    </r>
  </si>
  <si>
    <r>
      <t>Partial</t>
    </r>
    <r>
      <rPr>
        <vertAlign val="superscript"/>
        <sz val="11"/>
        <rFont val="Tw Cen MT"/>
        <family val="2"/>
      </rPr>
      <t>2</t>
    </r>
    <r>
      <rPr>
        <sz val="11"/>
        <rFont val="Tw Cen MT"/>
        <family val="2"/>
      </rPr>
      <t xml:space="preserve"> </t>
    </r>
  </si>
  <si>
    <t>~6.2%</t>
  </si>
  <si>
    <r>
      <t>bp</t>
    </r>
    <r>
      <rPr>
        <b/>
        <vertAlign val="superscript"/>
        <sz val="11"/>
        <color theme="1"/>
        <rFont val="Tw Cen MT"/>
        <family val="2"/>
      </rPr>
      <t>1</t>
    </r>
  </si>
  <si>
    <t>~23.9%-32.6%</t>
  </si>
  <si>
    <t>Lifecycle intensity</t>
  </si>
  <si>
    <t>Oxy</t>
  </si>
  <si>
    <t>n/a</t>
  </si>
  <si>
    <r>
      <t>10 MtCO2e/y</t>
    </r>
    <r>
      <rPr>
        <vertAlign val="superscript"/>
        <sz val="11"/>
        <color theme="1"/>
        <rFont val="Tw Cen MT"/>
        <family val="2"/>
      </rPr>
      <t>3</t>
    </r>
  </si>
  <si>
    <t>Conoco</t>
  </si>
  <si>
    <t>Operational intensity</t>
  </si>
  <si>
    <t>Operational emissions</t>
  </si>
  <si>
    <t>=16</t>
  </si>
  <si>
    <t>SWN</t>
  </si>
  <si>
    <r>
      <t>Operational intensity</t>
    </r>
    <r>
      <rPr>
        <vertAlign val="superscript"/>
        <sz val="10"/>
        <color theme="1"/>
        <rFont val="Tw Cen MT"/>
        <family val="2"/>
      </rPr>
      <t>4</t>
    </r>
  </si>
  <si>
    <t>Exxon</t>
  </si>
  <si>
    <t>Aramco</t>
  </si>
  <si>
    <r>
      <t xml:space="preserve"> -</t>
    </r>
    <r>
      <rPr>
        <vertAlign val="superscript"/>
        <sz val="11"/>
        <color theme="1"/>
        <rFont val="Tw Cen MT"/>
        <family val="2"/>
      </rPr>
      <t>5</t>
    </r>
  </si>
  <si>
    <t xml:space="preserve">Kaskida </t>
  </si>
  <si>
    <t>US</t>
  </si>
  <si>
    <t>BP* (100%)</t>
  </si>
  <si>
    <t>Manifa phase 2</t>
  </si>
  <si>
    <t>Saudi Arabia</t>
  </si>
  <si>
    <t>Saudi Aramco* (100%)</t>
  </si>
  <si>
    <t>Atapu (P-84)</t>
  </si>
  <si>
    <t>Petrobras* (66%); Shell (17%); TotalEnergies (15%); Galp (1.2%); PPSA (0.95%); Sinopec (0.51%)</t>
  </si>
  <si>
    <t>Baleine Phase 3</t>
  </si>
  <si>
    <t>Sepia (P-85)</t>
  </si>
  <si>
    <t>Petrobras* (55%); TotalEnergies (17%); Petronas (13%); QatarEnergy (13%); Galp (1.7%); Sinopec (0.72%)</t>
  </si>
  <si>
    <t>Aphrodite</t>
  </si>
  <si>
    <t>Cyprus</t>
  </si>
  <si>
    <t xml:space="preserve">Ultra deepwater, gas </t>
  </si>
  <si>
    <t>Chevron* (35%); Shell (35%); Delek Group (30%)</t>
  </si>
  <si>
    <t>Fangtooth</t>
  </si>
  <si>
    <t>Guyana</t>
  </si>
  <si>
    <t>ExxonMobil* (45%); Hess (30%); CNOOC (25%)</t>
  </si>
  <si>
    <t>Cameia</t>
  </si>
  <si>
    <t>Angola</t>
  </si>
  <si>
    <t>TotalEnergies* (80%); Sonangol (20%)</t>
  </si>
  <si>
    <t xml:space="preserve">Pedunculo </t>
  </si>
  <si>
    <t>Petrobras* (55%); TotalEnergies (17%); Petronas (13%); QatarEnergy (13%); Galp (1.7%); Sinopec  (0.72%)</t>
  </si>
  <si>
    <t>Verus
(x-Evans Shoal)</t>
  </si>
  <si>
    <t>Australia</t>
  </si>
  <si>
    <t>Eni* (65%); Petronas (25%); Osaka Gas (10%)</t>
  </si>
  <si>
    <t>Turbot</t>
  </si>
  <si>
    <t>Tupi (x-Lula) 
Unitised Reservoir</t>
  </si>
  <si>
    <t>Petrobras* (67%); Shell (23%); Galp (6.5%); Sinopec  (2.8%); PPSA (0.55%)</t>
  </si>
  <si>
    <t xml:space="preserve">Leopard </t>
  </si>
  <si>
    <t>Shell* (50%); Chevron (50%)</t>
  </si>
  <si>
    <t>Fangtooth South East</t>
  </si>
  <si>
    <t>Sagitario</t>
  </si>
  <si>
    <t>Petrobras* (60%); Shell (20%); Repsol (12%); Sinopec (8%)</t>
  </si>
  <si>
    <t>Sources: Rystad Energy, IEA, CTI Analysis. 
Notes: largest projects by capex (2024-2030) where a final investment decision (FID) is expected in 2024, 2025, or 2026, that are considered incompatible with a moderate transition scenario (APS). Projects incompatible with a slow transition scenario (STEPS) shown in blue. * Denotes Operator. Ownership stakes rounded to two significant figures. Chevron announced its acquisition of Hess in September 2023. Rystad data as of September 2023</t>
  </si>
  <si>
    <t>Production Guidance / Target</t>
  </si>
  <si>
    <t>Target Year</t>
  </si>
  <si>
    <t>% change in production vs 2022 baseline</t>
  </si>
  <si>
    <t xml:space="preserve">Aim for 2 mmboe/d in upstream oil and gas production </t>
  </si>
  <si>
    <t>-13%</t>
  </si>
  <si>
    <t>Aim to produce 770-810k boe/d</t>
  </si>
  <si>
    <t>+1%</t>
  </si>
  <si>
    <t xml:space="preserve">Production is expected to decline in 2024 </t>
  </si>
  <si>
    <t>-33%</t>
  </si>
  <si>
    <t>Expected production of 4 mmboe/d</t>
  </si>
  <si>
    <t>+33%</t>
  </si>
  <si>
    <t>Target full year production 810-830 mmboe</t>
  </si>
  <si>
    <t>+31%</t>
  </si>
  <si>
    <t>Targeted production growth of ~4-5% vs 2024</t>
  </si>
  <si>
    <t>+10%</t>
  </si>
  <si>
    <t>Aim to produce  &gt;2.5 mmboe/d on average over period</t>
  </si>
  <si>
    <t>2029-32</t>
  </si>
  <si>
    <t>+47%</t>
  </si>
  <si>
    <t>Aim to produce 655-688k boe/d on average over period, driven by growth in oil</t>
  </si>
  <si>
    <t>2024-26</t>
  </si>
  <si>
    <t>+6%</t>
  </si>
  <si>
    <t>Aim to produce 650 kboe/d</t>
  </si>
  <si>
    <t>+7%</t>
  </si>
  <si>
    <t xml:space="preserve">Expected production growth of 3-4% a year </t>
  </si>
  <si>
    <t>+15%</t>
  </si>
  <si>
    <t xml:space="preserve">Aiming for 1015-1097 mmboe/d (total volumes) and 486-492 mmbbl/d (oil) </t>
  </si>
  <si>
    <t>+16% (total)
 +3% (oil)</t>
  </si>
  <si>
    <t>Aim to produce 2200-2300 bcfe</t>
  </si>
  <si>
    <t>+16%</t>
  </si>
  <si>
    <t xml:space="preserve">Aim to hold oil and gas production constant at 2 mmboe/d </t>
  </si>
  <si>
    <t xml:space="preserve">Targeted production volume of 4.2 mmboe/d </t>
  </si>
  <si>
    <t>+12%</t>
  </si>
  <si>
    <t xml:space="preserve">Occidental </t>
  </si>
  <si>
    <t>Aim to produce 1220-1280 kboe/d</t>
  </si>
  <si>
    <t>+8%</t>
  </si>
  <si>
    <t xml:space="preserve">Aim to produce 3.2 mmboe/d </t>
  </si>
  <si>
    <t>+19%</t>
  </si>
  <si>
    <t>Planned total output 1273 mmboe</t>
  </si>
  <si>
    <t>+3%</t>
  </si>
  <si>
    <t>Aim to produce 750-766 kboe/d</t>
  </si>
  <si>
    <t>+17%</t>
  </si>
  <si>
    <t>Aim to produce 550k boe/d on average over period</t>
  </si>
  <si>
    <t>2024-27</t>
  </si>
  <si>
    <t xml:space="preserve">Saudi Aramco </t>
  </si>
  <si>
    <t>Maintain crude oil maximum sustainable capacity (MSC) at 12 mmboe/d
 &gt;50% increase in gas production</t>
  </si>
  <si>
    <t>- (oil)
2030 (gas)</t>
  </si>
  <si>
    <t>0% (oil)
+43% (gas)</t>
  </si>
  <si>
    <t>Stable liquids and growth in gas</t>
  </si>
  <si>
    <t>0% 
or slight reduction</t>
  </si>
  <si>
    <t>Target full year production 496 mmboe 
(actual: 501 mmboe / +3%)</t>
  </si>
  <si>
    <t xml:space="preserve">Southwestern </t>
  </si>
  <si>
    <t>Aiming for 4.6 bcfe/d 
(actual: 4.6 bcfe/d / +0%)</t>
  </si>
  <si>
    <t>-2%</t>
  </si>
  <si>
    <t xml:space="preserve">Aim to produce 770-810k mmboe/d </t>
  </si>
  <si>
    <t xml:space="preserve">Grow oil and gas production by 2-3% a year </t>
  </si>
  <si>
    <t>+2%</t>
  </si>
  <si>
    <t>TABLE 2: REPORTED PRODUCTION GUIDANCE (WITH % CHANGE VS 2022)</t>
  </si>
  <si>
    <t xml:space="preserve">Sources: see report Appendix 6.2 
Notes: Production increases/declines calculated by CTI using reported 2022 production figures and production guidance as of  29/02/24. Where target is expressed as a range, the midpoint is used. bp's 2022 production and 2030 target excludes its stake in Rosneft; ExxonMobil's 2022 production and target excludes Pioneer. Sinopec and Southwestern Energy have not announced production guidance for 2024 – targets shown are for 2023 vs actual 2023 production. </t>
  </si>
  <si>
    <t>FIGURE 5: AVERAGE PRODUCTION IN 2030S FOLLOWING A STRATEGY OF NATURAL DEPLETION VS BUSINESS-AS-USUAL INVESTMENT</t>
  </si>
  <si>
    <t>FIGURE 1: COMPATIBILITY OF POTENTIAL NEW UPSTREAM PROJECTS WITH TRANSITION SCENARIOS</t>
  </si>
  <si>
    <t>Sources: Rystad Energy, IEA, CTI Analysis Notes: Future capex (2024-2030) on unsanctioned projects compatible with different scenarios, as a % of business-as-usual plans (STEPs). Ordered by % capex compatible with APS.</t>
  </si>
  <si>
    <t>FIGURE 2: COMBINED ALIGNMENT ASSESSMENT</t>
  </si>
  <si>
    <t>FIGURE 4: DURATION RISK - AVERAGE PRODUCTION FROM EXISTING ASSETS IN 2030S AS A % OF 2022 PRODUCTION</t>
  </si>
  <si>
    <t>Sources: Rystad Energy, IEA, CTI Analysis. Notes: 2031-2040 average production from already sanctioned projects as a % of 2022 production. Rystad data as of September 2023</t>
  </si>
  <si>
    <t>2024-2030
Capex
($bn)</t>
  </si>
  <si>
    <t>TABLE 1: 15 LARGEST PROJECTS APPROACHING FID IN 2024-2026 OUTSIDE OF A MODERATE TRANSITION SCENARIO (APS/1.7˚C), WITH THOSE OUTSIDE A SLOW TRANSITION (STEPS/2.4˚C) HIGHLIGHTED IN BLUE</t>
  </si>
  <si>
    <t>2022 vs 2021 change</t>
  </si>
  <si>
    <t>▼</t>
  </si>
  <si>
    <t>▲</t>
  </si>
  <si>
    <t>Chesapeake Energy</t>
  </si>
  <si>
    <t>N/D</t>
  </si>
  <si>
    <t>▶</t>
  </si>
  <si>
    <t>COMBINED GROWTH METRICS - % OF ALL TARGET REMUNERATION</t>
  </si>
  <si>
    <t>Sources: Company Disclosures, Carbon Tracker analysis. First published in Crude Intentions II
Note: Companies sorted alphabetically. Some 2020 and 2021 metrics have been reclassified compared with previous analyses reflecting refinements to our methodology. N/D means No Data.</t>
  </si>
  <si>
    <r>
      <t>This workbook contains the data and charts for the figures of the report "</t>
    </r>
    <r>
      <rPr>
        <b/>
        <sz val="10"/>
        <rFont val="Calibri Light"/>
        <family val="2"/>
        <scheme val="major"/>
      </rPr>
      <t xml:space="preserve">Paris Maligned II: climate alignment assessments reveal oil and gas company exposure to transition risk"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</si>
</sst>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0"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b/>
      <sz val="11"/>
      <color theme="1"/>
      <name val="Calibri"/>
      <family val="2"/>
      <scheme val="minor"/>
    </font>
    <font>
      <b/>
      <sz val="9"/>
      <color rgb="FF61646B"/>
      <name val="Roboto"/>
    </font>
    <font>
      <sz val="8.25"/>
      <color rgb="FF61646B"/>
      <name val="Roboto"/>
    </font>
    <font>
      <sz val="9"/>
      <color rgb="FF61646B"/>
      <name val="Roboto"/>
    </font>
    <font>
      <b/>
      <sz val="10"/>
      <name val="Arial"/>
      <family val="2"/>
    </font>
    <font>
      <sz val="10"/>
      <name val="Arial"/>
      <family val="2"/>
    </font>
    <font>
      <sz val="10"/>
      <name val="Arial"/>
      <family val="2"/>
    </font>
    <font>
      <sz val="8"/>
      <name val="Calibri"/>
      <family val="2"/>
      <scheme val="minor"/>
    </font>
    <font>
      <sz val="11"/>
      <color theme="1"/>
      <name val="Tw Cen MT"/>
      <family val="2"/>
    </font>
    <font>
      <sz val="12"/>
      <color theme="1"/>
      <name val="Tw Cen MT"/>
      <family val="2"/>
    </font>
    <font>
      <b/>
      <sz val="12"/>
      <color theme="0"/>
      <name val="Tw Cen MT"/>
      <family val="2"/>
    </font>
    <font>
      <b/>
      <sz val="12"/>
      <color theme="1"/>
      <name val="Tw Cen MT"/>
      <family val="2"/>
    </font>
    <font>
      <sz val="13"/>
      <color theme="1"/>
      <name val="Tw Cen MT"/>
      <family val="2"/>
    </font>
    <font>
      <u/>
      <sz val="11"/>
      <color theme="10"/>
      <name val="Calibri"/>
      <family val="2"/>
      <scheme val="minor"/>
    </font>
    <font>
      <b/>
      <sz val="10"/>
      <color rgb="FF548235"/>
      <name val="Calibri Light"/>
      <family val="2"/>
      <scheme val="major"/>
    </font>
    <font>
      <b/>
      <sz val="14"/>
      <color rgb="FF000000"/>
      <name val="Calibri Light"/>
      <family val="2"/>
      <scheme val="major"/>
    </font>
    <font>
      <sz val="11"/>
      <color rgb="FF000000"/>
      <name val="Arial"/>
      <family val="2"/>
      <charset val="1"/>
    </font>
    <font>
      <sz val="10"/>
      <color rgb="FF548235"/>
      <name val="Calibri Light"/>
      <family val="2"/>
      <scheme val="major"/>
    </font>
    <font>
      <sz val="10"/>
      <color rgb="FF000000"/>
      <name val="Calibri Light"/>
      <family val="2"/>
      <scheme val="major"/>
    </font>
    <font>
      <sz val="10"/>
      <color rgb="FF000000"/>
      <name val="Arial"/>
      <family val="2"/>
      <charset val="1"/>
    </font>
    <font>
      <sz val="10"/>
      <name val="Calibri Light"/>
      <family val="2"/>
      <scheme val="major"/>
    </font>
    <font>
      <b/>
      <sz val="10"/>
      <name val="Calibri Light"/>
      <family val="2"/>
      <scheme val="major"/>
    </font>
    <font>
      <sz val="10"/>
      <color rgb="FF548235"/>
      <name val="Arial"/>
      <family val="2"/>
      <charset val="1"/>
    </font>
    <font>
      <i/>
      <sz val="10"/>
      <color theme="1"/>
      <name val="Calibri"/>
      <family val="2"/>
      <scheme val="minor"/>
    </font>
    <font>
      <sz val="10"/>
      <name val="Arial"/>
      <family val="2"/>
      <charset val="1"/>
    </font>
    <font>
      <b/>
      <sz val="11"/>
      <color theme="0"/>
      <name val="Tw Cen MT"/>
      <family val="2"/>
    </font>
    <font>
      <sz val="11"/>
      <color rgb="FFFF0000"/>
      <name val="Calibri"/>
      <family val="2"/>
      <scheme val="minor"/>
    </font>
    <font>
      <b/>
      <sz val="11"/>
      <color rgb="FFFFFFFF"/>
      <name val="Tw Cen MT"/>
      <family val="2"/>
    </font>
    <font>
      <i/>
      <sz val="11"/>
      <color rgb="FFFFFFFF"/>
      <name val="Tw Cen MT"/>
      <family val="2"/>
    </font>
    <font>
      <sz val="11"/>
      <color rgb="FFFFFFFF"/>
      <name val="Tw Cen MT"/>
      <family val="2"/>
    </font>
    <font>
      <sz val="10.5"/>
      <color rgb="FFFFFFFF"/>
      <name val="Tw Cen MT"/>
      <family val="2"/>
    </font>
    <font>
      <sz val="11"/>
      <color rgb="FF000000"/>
      <name val="Tw Cen MT"/>
      <family val="2"/>
    </font>
    <font>
      <b/>
      <sz val="11"/>
      <color rgb="FF000000"/>
      <name val="Aptos Narrow"/>
      <family val="2"/>
    </font>
    <font>
      <i/>
      <sz val="11"/>
      <color rgb="FF000000"/>
      <name val="Tw Cen MT"/>
      <family val="2"/>
    </font>
    <font>
      <i/>
      <sz val="10"/>
      <color rgb="FF000000"/>
      <name val="Tw Cen MT"/>
      <family val="2"/>
    </font>
    <font>
      <sz val="11"/>
      <color theme="1"/>
      <name val="Aptos Narrow"/>
      <family val="2"/>
    </font>
    <font>
      <sz val="10"/>
      <color theme="1"/>
      <name val="Tw Cen MT"/>
      <family val="2"/>
    </font>
    <font>
      <b/>
      <sz val="10"/>
      <name val="Tw Cen MT"/>
      <family val="2"/>
    </font>
    <font>
      <sz val="10"/>
      <name val="Tw Cen MT"/>
      <family val="2"/>
    </font>
    <font>
      <b/>
      <sz val="10"/>
      <color theme="0"/>
      <name val="Tw Cen MT"/>
      <family val="2"/>
    </font>
    <font>
      <sz val="10"/>
      <color theme="0"/>
      <name val="Tw Cen MT"/>
      <family val="2"/>
    </font>
    <font>
      <sz val="10"/>
      <color rgb="FF000000"/>
      <name val="Tw Cen MT"/>
      <family val="2"/>
    </font>
    <font>
      <b/>
      <sz val="10"/>
      <color theme="1"/>
      <name val="Tw Cen MT"/>
      <family val="2"/>
    </font>
    <font>
      <b/>
      <sz val="11"/>
      <color theme="1"/>
      <name val="Tw Cen MT"/>
      <family val="2"/>
    </font>
    <font>
      <b/>
      <sz val="10"/>
      <color rgb="FF000000"/>
      <name val="Tw Cen MT"/>
      <family val="2"/>
    </font>
    <font>
      <b/>
      <vertAlign val="superscript"/>
      <sz val="11"/>
      <color theme="1"/>
      <name val="Tw Cen MT"/>
      <family val="2"/>
    </font>
    <font>
      <sz val="11"/>
      <name val="Tw Cen MT"/>
      <family val="2"/>
    </font>
    <font>
      <vertAlign val="superscript"/>
      <sz val="11"/>
      <name val="Tw Cen MT"/>
      <family val="2"/>
    </font>
    <font>
      <vertAlign val="superscript"/>
      <sz val="11"/>
      <color theme="1"/>
      <name val="Tw Cen MT"/>
      <family val="2"/>
    </font>
    <font>
      <vertAlign val="superscript"/>
      <sz val="10"/>
      <color theme="1"/>
      <name val="Tw Cen MT"/>
      <family val="2"/>
    </font>
    <font>
      <b/>
      <sz val="11"/>
      <name val="Tw Cen MT"/>
      <family val="2"/>
    </font>
    <font>
      <b/>
      <u/>
      <sz val="11"/>
      <color theme="10"/>
      <name val="Tw Cen MT"/>
      <family val="2"/>
    </font>
    <font>
      <b/>
      <sz val="11"/>
      <name val="Calibri"/>
      <family val="2"/>
      <scheme val="minor"/>
    </font>
    <font>
      <sz val="11"/>
      <name val="Calibri"/>
      <family val="2"/>
      <scheme val="minor"/>
    </font>
    <font>
      <sz val="11"/>
      <color rgb="FF00B050"/>
      <name val="Tw Cen MT"/>
      <family val="2"/>
    </font>
    <font>
      <sz val="11"/>
      <color rgb="FFFF0000"/>
      <name val="Tw Cen MT"/>
      <family val="2"/>
    </font>
  </fonts>
  <fills count="37">
    <fill>
      <patternFill patternType="none"/>
    </fill>
    <fill>
      <patternFill patternType="gray125"/>
    </fill>
    <fill>
      <patternFill patternType="solid">
        <fgColor rgb="FFC6EFCE"/>
      </patternFill>
    </fill>
    <fill>
      <patternFill patternType="solid">
        <fgColor rgb="FFFFEB9C"/>
      </patternFill>
    </fill>
    <fill>
      <patternFill patternType="solid">
        <fgColor rgb="FFFFFFFF"/>
      </patternFill>
    </fill>
    <fill>
      <patternFill patternType="solid">
        <fgColor rgb="FFFFE3CF"/>
      </patternFill>
    </fill>
    <fill>
      <patternFill patternType="solid">
        <fgColor theme="7" tint="0.79998168889431442"/>
        <bgColor indexed="64"/>
      </patternFill>
    </fill>
    <fill>
      <patternFill patternType="solid">
        <fgColor theme="7" tint="0.79998168889431442"/>
        <bgColor theme="4" tint="0.79998168889431442"/>
      </patternFill>
    </fill>
    <fill>
      <patternFill patternType="solid">
        <fgColor theme="9"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C00000"/>
        <bgColor indexed="64"/>
      </patternFill>
    </fill>
    <fill>
      <patternFill patternType="solid">
        <fgColor theme="3"/>
        <bgColor indexed="64"/>
      </patternFill>
    </fill>
    <fill>
      <patternFill patternType="solid">
        <fgColor theme="5"/>
        <bgColor indexed="64"/>
      </patternFill>
    </fill>
    <fill>
      <patternFill patternType="solid">
        <fgColor theme="2"/>
        <bgColor indexed="64"/>
      </patternFill>
    </fill>
    <fill>
      <patternFill patternType="solid">
        <fgColor rgb="FFD9D9D9"/>
        <bgColor rgb="FFD6DCE5"/>
      </patternFill>
    </fill>
    <fill>
      <patternFill patternType="solid">
        <fgColor rgb="FFFFFFFF"/>
        <bgColor rgb="FFF2F2F2"/>
      </patternFill>
    </fill>
    <fill>
      <patternFill patternType="solid">
        <fgColor rgb="FFBFBFBF"/>
        <bgColor rgb="FFB4C7E7"/>
      </patternFill>
    </fill>
    <fill>
      <patternFill patternType="solid">
        <fgColor rgb="FF156082"/>
        <bgColor rgb="FF000000"/>
      </patternFill>
    </fill>
    <fill>
      <patternFill patternType="solid">
        <fgColor rgb="FFE8E8E8"/>
        <bgColor rgb="FF000000"/>
      </patternFill>
    </fill>
    <fill>
      <patternFill patternType="solid">
        <fgColor rgb="FFECA850"/>
        <bgColor rgb="FF000000"/>
      </patternFill>
    </fill>
    <fill>
      <patternFill patternType="solid">
        <fgColor rgb="FF80D35F"/>
        <bgColor rgb="FF000000"/>
      </patternFill>
    </fill>
    <fill>
      <patternFill patternType="solid">
        <fgColor rgb="FFE47F47"/>
        <bgColor rgb="FF000000"/>
      </patternFill>
    </fill>
    <fill>
      <patternFill patternType="solid">
        <fgColor rgb="FFF1A983"/>
        <bgColor rgb="FF000000"/>
      </patternFill>
    </fill>
    <fill>
      <patternFill patternType="solid">
        <fgColor rgb="FFD82102"/>
        <bgColor rgb="FF000000"/>
      </patternFill>
    </fill>
    <fill>
      <patternFill patternType="solid">
        <fgColor rgb="FFC00000"/>
        <bgColor rgb="FF000000"/>
      </patternFill>
    </fill>
    <fill>
      <patternFill patternType="solid">
        <fgColor theme="3"/>
        <bgColor rgb="FF000000"/>
      </patternFill>
    </fill>
    <fill>
      <patternFill patternType="solid">
        <fgColor theme="4" tint="0.59999389629810485"/>
        <bgColor rgb="FF000000"/>
      </patternFill>
    </fill>
    <fill>
      <patternFill patternType="solid">
        <fgColor rgb="FFCBD6ED"/>
        <bgColor indexed="64"/>
      </patternFill>
    </fill>
    <fill>
      <patternFill patternType="solid">
        <fgColor rgb="FFECE703"/>
        <bgColor indexed="64"/>
      </patternFill>
    </fill>
    <fill>
      <patternFill patternType="solid">
        <fgColor rgb="FFFFC000"/>
        <bgColor indexed="64"/>
      </patternFill>
    </fill>
    <fill>
      <patternFill patternType="solid">
        <fgColor rgb="FFF28986"/>
        <bgColor indexed="64"/>
      </patternFill>
    </fill>
    <fill>
      <patternFill patternType="solid">
        <fgColor rgb="FFFF9999"/>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517881"/>
        <bgColor indexed="64"/>
      </patternFill>
    </fill>
    <fill>
      <patternFill patternType="solid">
        <fgColor rgb="FFDAE5E8"/>
        <bgColor indexed="64"/>
      </patternFill>
    </fill>
  </fills>
  <borders count="76">
    <border>
      <left/>
      <right/>
      <top/>
      <bottom/>
      <diagonal/>
    </border>
    <border>
      <left/>
      <right style="thin">
        <color rgb="FFF0F1F2"/>
      </right>
      <top/>
      <bottom style="thin">
        <color rgb="FFF0F1F2"/>
      </bottom>
      <diagonal/>
    </border>
    <border>
      <left/>
      <right/>
      <top/>
      <bottom style="thin">
        <color rgb="FFF0F1F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theme="4" tint="0.39997558519241921"/>
      </bottom>
      <diagonal/>
    </border>
    <border>
      <left/>
      <right style="medium">
        <color indexed="64"/>
      </right>
      <top style="medium">
        <color indexed="64"/>
      </top>
      <bottom style="thin">
        <color theme="4" tint="0.3999755851924192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theme="4" tint="0.39997558519241921"/>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rgb="FF808080"/>
      </left>
      <right/>
      <top style="medium">
        <color rgb="FF808080"/>
      </top>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808080"/>
      </left>
      <right/>
      <top/>
      <bottom/>
      <diagonal/>
    </border>
    <border>
      <left/>
      <right style="medium">
        <color rgb="FF808080"/>
      </right>
      <top/>
      <bottom/>
      <diagonal/>
    </border>
    <border>
      <left style="medium">
        <color rgb="FF808080"/>
      </left>
      <right style="medium">
        <color rgb="FF808080"/>
      </right>
      <top style="medium">
        <color rgb="FF808080"/>
      </top>
      <bottom/>
      <diagonal/>
    </border>
    <border>
      <left/>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top style="thin">
        <color indexed="64"/>
      </top>
      <bottom style="medium">
        <color rgb="FF808080"/>
      </bottom>
      <diagonal/>
    </border>
    <border>
      <left/>
      <right style="medium">
        <color rgb="FF808080"/>
      </right>
      <top/>
      <bottom style="medium">
        <color rgb="FF808080"/>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style="medium">
        <color indexed="64"/>
      </right>
      <top style="medium">
        <color indexed="64"/>
      </top>
      <bottom style="thin">
        <color theme="1"/>
      </bottom>
      <diagonal/>
    </border>
    <border>
      <left style="medium">
        <color indexed="64"/>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indexed="64"/>
      </right>
      <top style="medium">
        <color theme="0"/>
      </top>
      <bottom/>
      <diagonal/>
    </border>
    <border>
      <left style="medium">
        <color indexed="64"/>
      </left>
      <right style="medium">
        <color indexed="64"/>
      </right>
      <top style="thin">
        <color theme="1"/>
      </top>
      <bottom style="thin">
        <color theme="1"/>
      </bottom>
      <diagonal/>
    </border>
    <border>
      <left style="medium">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indexed="64"/>
      </right>
      <top/>
      <bottom style="thin">
        <color theme="1"/>
      </bottom>
      <diagonal/>
    </border>
    <border>
      <left style="medium">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medium">
        <color indexed="64"/>
      </right>
      <top style="thin">
        <color theme="1"/>
      </top>
      <bottom style="medium">
        <color indexed="64"/>
      </bottom>
      <diagonal/>
    </border>
    <border>
      <left style="medium">
        <color theme="0" tint="-0.34998626667073579"/>
      </left>
      <right style="medium">
        <color theme="0" tint="-0.34998626667073579"/>
      </right>
      <top/>
      <bottom/>
      <diagonal/>
    </border>
    <border>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top style="medium">
        <color indexed="64"/>
      </top>
      <bottom style="thin">
        <color theme="0" tint="-0.14996795556505021"/>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diagonal/>
    </border>
    <border>
      <left/>
      <right/>
      <top style="thin">
        <color theme="0" tint="-0.14996795556505021"/>
      </top>
      <bottom/>
      <diagonal/>
    </border>
    <border>
      <left/>
      <right style="medium">
        <color indexed="64"/>
      </right>
      <top style="thin">
        <color theme="0" tint="-0.14996795556505021"/>
      </top>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9" fillId="0" borderId="0"/>
    <xf numFmtId="0" fontId="10" fillId="0" borderId="0"/>
    <xf numFmtId="0" fontId="17" fillId="0" borderId="0" applyNumberFormat="0" applyFill="0" applyBorder="0" applyAlignment="0" applyProtection="0"/>
    <xf numFmtId="0" fontId="30" fillId="0" borderId="0" applyNumberFormat="0" applyFill="0" applyBorder="0" applyAlignment="0" applyProtection="0"/>
  </cellStyleXfs>
  <cellXfs count="335">
    <xf numFmtId="0" fontId="0" fillId="0" borderId="0" xfId="0"/>
    <xf numFmtId="0" fontId="5" fillId="4" borderId="1" xfId="0" applyFont="1" applyFill="1" applyBorder="1" applyAlignment="1">
      <alignment horizontal="center" wrapText="1"/>
    </xf>
    <xf numFmtId="0" fontId="5" fillId="5" borderId="1" xfId="0" applyFont="1" applyFill="1" applyBorder="1" applyAlignment="1">
      <alignment horizontal="center" wrapText="1"/>
    </xf>
    <xf numFmtId="0" fontId="6" fillId="4" borderId="0" xfId="0" applyFont="1" applyFill="1"/>
    <xf numFmtId="0" fontId="5" fillId="4" borderId="1" xfId="0" applyFont="1" applyFill="1" applyBorder="1" applyAlignment="1">
      <alignment horizontal="left" vertical="top"/>
    </xf>
    <xf numFmtId="0" fontId="7" fillId="4" borderId="2" xfId="0" applyFont="1" applyFill="1" applyBorder="1" applyAlignment="1">
      <alignment horizontal="center" vertical="center"/>
    </xf>
    <xf numFmtId="2" fontId="7" fillId="4" borderId="2" xfId="0" applyNumberFormat="1" applyFont="1" applyFill="1" applyBorder="1" applyAlignment="1">
      <alignment horizontal="center" vertical="center"/>
    </xf>
    <xf numFmtId="0" fontId="0" fillId="0" borderId="0" xfId="0" pivotButton="1"/>
    <xf numFmtId="0" fontId="0" fillId="0" borderId="0" xfId="0" applyAlignment="1">
      <alignment horizontal="left"/>
    </xf>
    <xf numFmtId="1" fontId="0" fillId="0" borderId="0" xfId="0" applyNumberFormat="1"/>
    <xf numFmtId="0" fontId="5" fillId="4" borderId="0" xfId="0" applyFont="1" applyFill="1" applyAlignment="1">
      <alignment horizontal="left"/>
    </xf>
    <xf numFmtId="0" fontId="5" fillId="4" borderId="0" xfId="0" applyFont="1" applyFill="1" applyAlignment="1">
      <alignment horizontal="right"/>
    </xf>
    <xf numFmtId="0" fontId="7" fillId="4" borderId="0" xfId="0" applyFont="1" applyFill="1" applyAlignment="1">
      <alignment horizontal="left" vertical="center"/>
    </xf>
    <xf numFmtId="2" fontId="7" fillId="4" borderId="0" xfId="0" applyNumberFormat="1" applyFont="1" applyFill="1" applyAlignment="1">
      <alignment horizontal="right" vertical="center"/>
    </xf>
    <xf numFmtId="0" fontId="7" fillId="4" borderId="0" xfId="0" applyFont="1" applyFill="1" applyAlignment="1">
      <alignment horizontal="right" vertical="center"/>
    </xf>
    <xf numFmtId="0" fontId="0" fillId="6" borderId="9" xfId="0" applyFill="1" applyBorder="1" applyAlignment="1">
      <alignment horizontal="left"/>
    </xf>
    <xf numFmtId="1" fontId="0" fillId="6" borderId="0" xfId="0" applyNumberFormat="1" applyFill="1"/>
    <xf numFmtId="1" fontId="0" fillId="6" borderId="10" xfId="0" applyNumberFormat="1" applyFill="1" applyBorder="1"/>
    <xf numFmtId="0" fontId="0" fillId="6" borderId="11" xfId="0" applyFill="1" applyBorder="1" applyAlignment="1">
      <alignment horizontal="left"/>
    </xf>
    <xf numFmtId="1" fontId="0" fillId="6" borderId="12" xfId="0" applyNumberFormat="1" applyFill="1" applyBorder="1"/>
    <xf numFmtId="1" fontId="0" fillId="6" borderId="13" xfId="0" applyNumberFormat="1" applyFill="1" applyBorder="1"/>
    <xf numFmtId="0" fontId="0" fillId="8" borderId="9" xfId="0" applyFill="1" applyBorder="1" applyAlignment="1">
      <alignment horizontal="left"/>
    </xf>
    <xf numFmtId="0" fontId="0" fillId="8" borderId="11" xfId="0" applyFill="1" applyBorder="1" applyAlignment="1">
      <alignment horizontal="left"/>
    </xf>
    <xf numFmtId="9" fontId="0" fillId="8" borderId="0" xfId="1" applyFont="1" applyFill="1" applyBorder="1"/>
    <xf numFmtId="9" fontId="0" fillId="8" borderId="12" xfId="1" applyFont="1" applyFill="1" applyBorder="1"/>
    <xf numFmtId="0" fontId="0" fillId="10" borderId="9" xfId="0" applyFill="1" applyBorder="1" applyAlignment="1">
      <alignment horizontal="left"/>
    </xf>
    <xf numFmtId="0" fontId="0" fillId="10" borderId="11" xfId="0" applyFill="1" applyBorder="1" applyAlignment="1">
      <alignment horizontal="left"/>
    </xf>
    <xf numFmtId="0" fontId="4" fillId="0" borderId="0" xfId="0" applyFont="1" applyAlignment="1">
      <alignment horizontal="left"/>
    </xf>
    <xf numFmtId="0" fontId="4" fillId="0" borderId="0" xfId="0" applyFont="1"/>
    <xf numFmtId="0" fontId="4" fillId="7" borderId="16" xfId="0" applyFont="1" applyFill="1" applyBorder="1"/>
    <xf numFmtId="0" fontId="4" fillId="7" borderId="7" xfId="0" applyFont="1" applyFill="1" applyBorder="1"/>
    <xf numFmtId="0" fontId="4" fillId="7" borderId="8" xfId="0" applyFont="1" applyFill="1" applyBorder="1"/>
    <xf numFmtId="0" fontId="2" fillId="2" borderId="6" xfId="2" applyBorder="1"/>
    <xf numFmtId="0" fontId="2" fillId="2" borderId="14" xfId="2" applyBorder="1"/>
    <xf numFmtId="0" fontId="2" fillId="2" borderId="15" xfId="2" applyBorder="1"/>
    <xf numFmtId="9" fontId="0" fillId="8" borderId="10" xfId="0" applyNumberFormat="1" applyFill="1" applyBorder="1"/>
    <xf numFmtId="9" fontId="0" fillId="8" borderId="13" xfId="0" applyNumberFormat="1" applyFill="1" applyBorder="1"/>
    <xf numFmtId="0" fontId="2" fillId="10" borderId="0" xfId="2" applyFill="1" applyBorder="1"/>
    <xf numFmtId="0" fontId="0" fillId="0" borderId="10" xfId="0" applyBorder="1"/>
    <xf numFmtId="9" fontId="0" fillId="10" borderId="0" xfId="0" applyNumberFormat="1" applyFill="1"/>
    <xf numFmtId="9" fontId="0" fillId="10" borderId="12" xfId="0" applyNumberFormat="1" applyFill="1" applyBorder="1"/>
    <xf numFmtId="0" fontId="0" fillId="0" borderId="13" xfId="0" applyBorder="1"/>
    <xf numFmtId="0" fontId="9" fillId="0" borderId="0" xfId="4"/>
    <xf numFmtId="0" fontId="10" fillId="0" borderId="0" xfId="4" applyFont="1"/>
    <xf numFmtId="9" fontId="0" fillId="0" borderId="0" xfId="0" applyNumberFormat="1"/>
    <xf numFmtId="0" fontId="0" fillId="0" borderId="0" xfId="0" applyAlignment="1">
      <alignment horizontal="center"/>
    </xf>
    <xf numFmtId="0" fontId="12" fillId="0" borderId="0" xfId="0" applyFont="1" applyAlignment="1">
      <alignment horizontal="center"/>
    </xf>
    <xf numFmtId="0" fontId="14" fillId="13" borderId="23" xfId="0" applyFont="1" applyFill="1" applyBorder="1" applyAlignment="1">
      <alignment horizontal="center" vertical="center" wrapText="1"/>
    </xf>
    <xf numFmtId="0" fontId="14" fillId="11" borderId="23" xfId="0" applyFont="1" applyFill="1" applyBorder="1" applyAlignment="1">
      <alignment horizontal="center" vertical="center" wrapText="1"/>
    </xf>
    <xf numFmtId="0" fontId="14" fillId="12" borderId="24" xfId="0" applyFont="1" applyFill="1" applyBorder="1" applyAlignment="1">
      <alignment horizontal="center" vertical="center" wrapText="1"/>
    </xf>
    <xf numFmtId="0" fontId="15" fillId="14" borderId="22" xfId="0" applyFont="1" applyFill="1" applyBorder="1" applyAlignment="1">
      <alignment horizontal="center" vertical="center" wrapText="1"/>
    </xf>
    <xf numFmtId="0" fontId="15" fillId="14" borderId="23" xfId="0" applyFont="1" applyFill="1" applyBorder="1" applyAlignment="1">
      <alignment horizontal="center" vertical="center"/>
    </xf>
    <xf numFmtId="0" fontId="13" fillId="0" borderId="22" xfId="0" applyFont="1" applyBorder="1" applyAlignment="1">
      <alignment horizontal="center"/>
    </xf>
    <xf numFmtId="0" fontId="13" fillId="0" borderId="23" xfId="0" applyFont="1" applyBorder="1" applyAlignment="1">
      <alignment horizontal="center"/>
    </xf>
    <xf numFmtId="0" fontId="13" fillId="14" borderId="17" xfId="0" applyFont="1" applyFill="1" applyBorder="1" applyAlignment="1">
      <alignment horizontal="center"/>
    </xf>
    <xf numFmtId="0" fontId="13" fillId="14" borderId="0" xfId="0" applyFont="1" applyFill="1" applyAlignment="1">
      <alignment horizontal="center"/>
    </xf>
    <xf numFmtId="0" fontId="13" fillId="0" borderId="17" xfId="0" applyFont="1" applyBorder="1" applyAlignment="1">
      <alignment horizontal="center"/>
    </xf>
    <xf numFmtId="0" fontId="13" fillId="0" borderId="0" xfId="0" applyFont="1" applyAlignment="1">
      <alignment horizontal="center"/>
    </xf>
    <xf numFmtId="0" fontId="13" fillId="14" borderId="19" xfId="0" applyFont="1" applyFill="1" applyBorder="1" applyAlignment="1">
      <alignment horizontal="center"/>
    </xf>
    <xf numFmtId="0" fontId="13" fillId="14" borderId="20" xfId="0" applyFont="1" applyFill="1" applyBorder="1" applyAlignment="1">
      <alignment horizontal="center"/>
    </xf>
    <xf numFmtId="9" fontId="13" fillId="0" borderId="23" xfId="1" applyFont="1" applyBorder="1" applyAlignment="1">
      <alignment horizontal="center"/>
    </xf>
    <xf numFmtId="0" fontId="13" fillId="0" borderId="24" xfId="0" applyFont="1" applyBorder="1" applyAlignment="1">
      <alignment horizontal="center"/>
    </xf>
    <xf numFmtId="9" fontId="13" fillId="14" borderId="0" xfId="1" applyFont="1" applyFill="1" applyBorder="1" applyAlignment="1">
      <alignment horizontal="center"/>
    </xf>
    <xf numFmtId="0" fontId="13" fillId="14" borderId="18" xfId="0" applyFont="1" applyFill="1" applyBorder="1" applyAlignment="1">
      <alignment horizontal="center"/>
    </xf>
    <xf numFmtId="0" fontId="13" fillId="0" borderId="18" xfId="0" applyFont="1" applyBorder="1" applyAlignment="1">
      <alignment horizontal="center"/>
    </xf>
    <xf numFmtId="0" fontId="13" fillId="14" borderId="21" xfId="0" applyFont="1" applyFill="1" applyBorder="1" applyAlignment="1">
      <alignment horizontal="center"/>
    </xf>
    <xf numFmtId="0" fontId="16" fillId="0" borderId="23" xfId="0" applyFont="1" applyBorder="1" applyAlignment="1">
      <alignment horizontal="center"/>
    </xf>
    <xf numFmtId="0" fontId="16" fillId="14" borderId="0" xfId="0" applyFont="1" applyFill="1" applyAlignment="1">
      <alignment horizontal="center"/>
    </xf>
    <xf numFmtId="0" fontId="16" fillId="0" borderId="0" xfId="0" applyFont="1" applyAlignment="1">
      <alignment horizontal="center"/>
    </xf>
    <xf numFmtId="0" fontId="16" fillId="14" borderId="20" xfId="0" applyFont="1" applyFill="1" applyBorder="1" applyAlignment="1">
      <alignment horizontal="center"/>
    </xf>
    <xf numFmtId="0" fontId="0" fillId="15" borderId="0" xfId="0" applyFill="1"/>
    <xf numFmtId="0" fontId="0" fillId="16" borderId="0" xfId="0" applyFill="1"/>
    <xf numFmtId="0" fontId="18" fillId="16" borderId="0" xfId="0" applyFont="1" applyFill="1" applyAlignment="1">
      <alignment horizontal="left"/>
    </xf>
    <xf numFmtId="0" fontId="19" fillId="16" borderId="0" xfId="0" applyFont="1" applyFill="1"/>
    <xf numFmtId="0" fontId="20" fillId="16" borderId="0" xfId="0" applyFont="1" applyFill="1"/>
    <xf numFmtId="0" fontId="21" fillId="16" borderId="0" xfId="0" applyFont="1" applyFill="1"/>
    <xf numFmtId="0" fontId="18" fillId="16" borderId="0" xfId="0" applyFont="1" applyFill="1"/>
    <xf numFmtId="49" fontId="22" fillId="16" borderId="0" xfId="0" applyNumberFormat="1" applyFont="1" applyFill="1" applyAlignment="1">
      <alignment horizontal="left"/>
    </xf>
    <xf numFmtId="0" fontId="22" fillId="16" borderId="0" xfId="0" applyFont="1" applyFill="1"/>
    <xf numFmtId="0" fontId="22" fillId="0" borderId="0" xfId="0" applyFont="1"/>
    <xf numFmtId="0" fontId="17" fillId="16" borderId="0" xfId="6" applyFill="1" applyBorder="1" applyProtection="1"/>
    <xf numFmtId="0" fontId="23" fillId="0" borderId="0" xfId="0" applyFont="1"/>
    <xf numFmtId="0" fontId="18" fillId="16" borderId="0" xfId="0" applyFont="1" applyFill="1" applyAlignment="1">
      <alignment horizontal="left" vertical="top"/>
    </xf>
    <xf numFmtId="0" fontId="24" fillId="16" borderId="0" xfId="0" applyFont="1" applyFill="1" applyAlignment="1">
      <alignment vertical="top" wrapText="1"/>
    </xf>
    <xf numFmtId="0" fontId="26" fillId="16" borderId="0" xfId="0" applyFont="1" applyFill="1"/>
    <xf numFmtId="0" fontId="27" fillId="0" borderId="0" xfId="0" applyFont="1" applyAlignment="1">
      <alignment horizontal="justify" vertical="center" wrapText="1"/>
    </xf>
    <xf numFmtId="0" fontId="28" fillId="16" borderId="0" xfId="0" applyFont="1" applyFill="1" applyAlignment="1">
      <alignment horizontal="left" vertical="center"/>
    </xf>
    <xf numFmtId="0" fontId="27" fillId="0" borderId="0" xfId="0" applyFont="1" applyAlignment="1">
      <alignment horizontal="justify" vertical="center"/>
    </xf>
    <xf numFmtId="0" fontId="0" fillId="17" borderId="0" xfId="0" applyFill="1"/>
    <xf numFmtId="0" fontId="12" fillId="0" borderId="0" xfId="0" applyFont="1" applyAlignment="1">
      <alignment horizontal="center" vertical="center"/>
    </xf>
    <xf numFmtId="0" fontId="33" fillId="18" borderId="0" xfId="0" applyFont="1" applyFill="1" applyAlignment="1">
      <alignment horizontal="center" vertical="center" wrapText="1"/>
    </xf>
    <xf numFmtId="0" fontId="34" fillId="18" borderId="0" xfId="0" applyFont="1" applyFill="1" applyAlignment="1">
      <alignment horizontal="center" vertical="center" wrapText="1"/>
    </xf>
    <xf numFmtId="0" fontId="35" fillId="19" borderId="30" xfId="0" applyFont="1" applyFill="1" applyBorder="1"/>
    <xf numFmtId="0" fontId="35" fillId="0" borderId="31" xfId="0" applyFont="1" applyBorder="1" applyAlignment="1">
      <alignment horizontal="center" vertical="center"/>
    </xf>
    <xf numFmtId="0" fontId="36" fillId="20" borderId="30" xfId="0" applyFont="1" applyFill="1" applyBorder="1" applyAlignment="1">
      <alignment horizontal="center"/>
    </xf>
    <xf numFmtId="0" fontId="35" fillId="19" borderId="32" xfId="0" applyFont="1" applyFill="1" applyBorder="1"/>
    <xf numFmtId="0" fontId="35" fillId="0" borderId="0" xfId="0" applyFont="1" applyAlignment="1">
      <alignment horizontal="center" vertical="center"/>
    </xf>
    <xf numFmtId="0" fontId="35" fillId="21" borderId="0" xfId="0" applyFont="1" applyFill="1" applyAlignment="1">
      <alignment horizontal="center" vertical="center"/>
    </xf>
    <xf numFmtId="0" fontId="36" fillId="22" borderId="32" xfId="0" applyFont="1" applyFill="1" applyBorder="1" applyAlignment="1">
      <alignment horizontal="center"/>
    </xf>
    <xf numFmtId="0" fontId="36" fillId="23" borderId="32" xfId="0" applyFont="1" applyFill="1" applyBorder="1" applyAlignment="1">
      <alignment horizontal="center"/>
    </xf>
    <xf numFmtId="0" fontId="36" fillId="24" borderId="32" xfId="0" applyFont="1" applyFill="1" applyBorder="1" applyAlignment="1">
      <alignment horizontal="center"/>
    </xf>
    <xf numFmtId="0" fontId="35" fillId="19" borderId="33" xfId="0" applyFont="1" applyFill="1" applyBorder="1"/>
    <xf numFmtId="0" fontId="36" fillId="25" borderId="33" xfId="0" applyFont="1" applyFill="1" applyBorder="1" applyAlignment="1">
      <alignment horizontal="center"/>
    </xf>
    <xf numFmtId="0" fontId="37" fillId="19" borderId="34" xfId="0" applyFont="1" applyFill="1" applyBorder="1" applyAlignment="1">
      <alignment horizontal="left"/>
    </xf>
    <xf numFmtId="9" fontId="38" fillId="19" borderId="35" xfId="0" applyNumberFormat="1" applyFont="1" applyFill="1" applyBorder="1" applyAlignment="1">
      <alignment horizontal="center"/>
    </xf>
    <xf numFmtId="0" fontId="39" fillId="19" borderId="36" xfId="0" applyFont="1" applyFill="1" applyBorder="1" applyAlignment="1">
      <alignment horizontal="center"/>
    </xf>
    <xf numFmtId="0" fontId="12" fillId="0" borderId="0" xfId="0" applyFont="1" applyAlignment="1">
      <alignment horizontal="left"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40" fillId="0" borderId="0" xfId="0" applyFont="1" applyAlignment="1">
      <alignment vertical="center" wrapText="1"/>
    </xf>
    <xf numFmtId="0" fontId="12" fillId="0" borderId="0" xfId="0" applyFont="1"/>
    <xf numFmtId="0" fontId="40" fillId="0" borderId="0" xfId="0" applyFont="1" applyAlignment="1">
      <alignment vertical="top" wrapText="1"/>
    </xf>
    <xf numFmtId="0" fontId="4" fillId="0" borderId="37" xfId="0" applyFont="1"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xf>
    <xf numFmtId="0" fontId="4" fillId="0" borderId="38" xfId="0" applyFont="1" applyBorder="1" applyAlignment="1">
      <alignment horizontal="left"/>
    </xf>
    <xf numFmtId="9" fontId="0" fillId="0" borderId="14" xfId="1" applyFont="1" applyFill="1" applyBorder="1" applyAlignment="1">
      <alignment horizontal="center" vertical="center"/>
    </xf>
    <xf numFmtId="0" fontId="4" fillId="0" borderId="39" xfId="0" applyFont="1" applyBorder="1" applyAlignment="1">
      <alignment horizontal="left"/>
    </xf>
    <xf numFmtId="9" fontId="0" fillId="0" borderId="0" xfId="1" applyFont="1" applyFill="1" applyBorder="1" applyAlignment="1">
      <alignment horizontal="center" vertical="center"/>
    </xf>
    <xf numFmtId="9" fontId="0" fillId="0" borderId="10" xfId="1" applyFont="1" applyFill="1" applyBorder="1" applyAlignment="1">
      <alignment horizontal="center" vertical="center"/>
    </xf>
    <xf numFmtId="0" fontId="4" fillId="0" borderId="40" xfId="0" applyFont="1" applyBorder="1" applyAlignment="1">
      <alignment horizontal="left"/>
    </xf>
    <xf numFmtId="9" fontId="0" fillId="0" borderId="12" xfId="1" applyFont="1" applyFill="1" applyBorder="1" applyAlignment="1">
      <alignment horizontal="center" vertical="center"/>
    </xf>
    <xf numFmtId="9" fontId="0" fillId="0" borderId="13" xfId="1" applyFont="1" applyFill="1" applyBorder="1" applyAlignment="1">
      <alignment horizontal="center" vertical="center"/>
    </xf>
    <xf numFmtId="9" fontId="0" fillId="0" borderId="15" xfId="1" applyFont="1" applyFill="1" applyBorder="1" applyAlignment="1">
      <alignment horizontal="center" vertical="center"/>
    </xf>
    <xf numFmtId="0" fontId="41" fillId="0" borderId="9" xfId="4" applyFont="1" applyBorder="1" applyAlignment="1">
      <alignment vertical="center"/>
    </xf>
    <xf numFmtId="0" fontId="40" fillId="0" borderId="0" xfId="0" applyFont="1" applyAlignment="1">
      <alignment horizontal="center" vertical="center"/>
    </xf>
    <xf numFmtId="0" fontId="42" fillId="0" borderId="0" xfId="4" applyFont="1" applyAlignment="1">
      <alignment horizontal="center" vertical="center"/>
    </xf>
    <xf numFmtId="0" fontId="42" fillId="0" borderId="10" xfId="4" applyFont="1" applyBorder="1" applyAlignment="1">
      <alignment horizontal="center" vertical="center" wrapText="1"/>
    </xf>
    <xf numFmtId="0" fontId="41" fillId="0" borderId="9" xfId="4" applyFont="1" applyBorder="1" applyAlignment="1">
      <alignment vertical="center" wrapText="1"/>
    </xf>
    <xf numFmtId="0" fontId="42" fillId="0" borderId="0" xfId="4" applyFont="1" applyAlignment="1">
      <alignment horizontal="center" vertical="center" wrapText="1"/>
    </xf>
    <xf numFmtId="0" fontId="45" fillId="0" borderId="0" xfId="0" applyFont="1" applyAlignment="1">
      <alignment horizontal="center" vertical="center"/>
    </xf>
    <xf numFmtId="0" fontId="45" fillId="0" borderId="0" xfId="4" applyFont="1" applyAlignment="1">
      <alignment horizontal="center" vertical="center"/>
    </xf>
    <xf numFmtId="0" fontId="46" fillId="27" borderId="9" xfId="4" applyFont="1" applyFill="1" applyBorder="1" applyAlignment="1">
      <alignment vertical="center" wrapText="1"/>
    </xf>
    <xf numFmtId="0" fontId="40" fillId="27" borderId="0" xfId="4" applyFont="1" applyFill="1" applyAlignment="1">
      <alignment horizontal="center" vertical="center"/>
    </xf>
    <xf numFmtId="0" fontId="40" fillId="27" borderId="0" xfId="4" applyFont="1" applyFill="1" applyAlignment="1">
      <alignment horizontal="center" vertical="center" wrapText="1"/>
    </xf>
    <xf numFmtId="0" fontId="40" fillId="27" borderId="10" xfId="4" applyFont="1" applyFill="1" applyBorder="1" applyAlignment="1">
      <alignment horizontal="center" vertical="center" wrapText="1"/>
    </xf>
    <xf numFmtId="0" fontId="43" fillId="26" borderId="6" xfId="4" applyFont="1" applyFill="1" applyBorder="1" applyAlignment="1">
      <alignment vertical="center"/>
    </xf>
    <xf numFmtId="0" fontId="44" fillId="26" borderId="14" xfId="4" applyFont="1" applyFill="1" applyBorder="1" applyAlignment="1">
      <alignment horizontal="center" vertical="center"/>
    </xf>
    <xf numFmtId="0" fontId="44" fillId="26" borderId="14" xfId="4" applyFont="1" applyFill="1" applyBorder="1" applyAlignment="1">
      <alignment horizontal="center" vertical="center" wrapText="1"/>
    </xf>
    <xf numFmtId="0" fontId="44" fillId="26" borderId="15" xfId="4" applyFont="1" applyFill="1" applyBorder="1" applyAlignment="1">
      <alignment horizontal="center" vertical="center"/>
    </xf>
    <xf numFmtId="0" fontId="41" fillId="27" borderId="9" xfId="4" applyFont="1" applyFill="1" applyBorder="1" applyAlignment="1">
      <alignment vertical="center" wrapText="1"/>
    </xf>
    <xf numFmtId="0" fontId="42" fillId="27" borderId="0" xfId="4" applyFont="1" applyFill="1" applyAlignment="1">
      <alignment horizontal="center" vertical="center"/>
    </xf>
    <xf numFmtId="0" fontId="42" fillId="27" borderId="0" xfId="4" applyFont="1" applyFill="1" applyAlignment="1">
      <alignment horizontal="center" vertical="center" wrapText="1"/>
    </xf>
    <xf numFmtId="0" fontId="42" fillId="27" borderId="10" xfId="4" applyFont="1" applyFill="1" applyBorder="1" applyAlignment="1">
      <alignment horizontal="center" vertical="center" wrapText="1"/>
    </xf>
    <xf numFmtId="0" fontId="48" fillId="0" borderId="9" xfId="0" applyFont="1" applyBorder="1" applyAlignment="1">
      <alignment vertical="center"/>
    </xf>
    <xf numFmtId="0" fontId="40" fillId="0" borderId="10" xfId="0" applyFont="1" applyBorder="1" applyAlignment="1">
      <alignment horizontal="center" wrapText="1"/>
    </xf>
    <xf numFmtId="0" fontId="41" fillId="27" borderId="9" xfId="4" applyFont="1" applyFill="1" applyBorder="1" applyAlignment="1">
      <alignment horizontal="left" vertical="center" wrapText="1"/>
    </xf>
    <xf numFmtId="0" fontId="42" fillId="27" borderId="0" xfId="0" applyFont="1" applyFill="1" applyAlignment="1">
      <alignment horizontal="center" vertical="center"/>
    </xf>
    <xf numFmtId="0" fontId="42" fillId="27" borderId="0" xfId="0" applyFont="1" applyFill="1" applyAlignment="1">
      <alignment horizontal="center" vertical="center" wrapText="1"/>
    </xf>
    <xf numFmtId="0" fontId="42" fillId="27" borderId="10" xfId="0" applyFont="1" applyFill="1" applyBorder="1" applyAlignment="1">
      <alignment horizontal="center" vertical="center" wrapText="1"/>
    </xf>
    <xf numFmtId="0" fontId="42" fillId="27" borderId="10" xfId="0" applyFont="1" applyFill="1" applyBorder="1" applyAlignment="1">
      <alignment horizontal="center" wrapText="1"/>
    </xf>
    <xf numFmtId="0" fontId="41" fillId="27" borderId="11" xfId="0" applyFont="1" applyFill="1" applyBorder="1" applyAlignment="1">
      <alignment vertical="center" wrapText="1"/>
    </xf>
    <xf numFmtId="0" fontId="42" fillId="27" borderId="12" xfId="0" applyFont="1" applyFill="1" applyBorder="1" applyAlignment="1">
      <alignment horizontal="center" vertical="center"/>
    </xf>
    <xf numFmtId="0" fontId="42" fillId="27" borderId="12" xfId="0" applyFont="1" applyFill="1" applyBorder="1" applyAlignment="1">
      <alignment horizontal="center" vertical="center" wrapText="1"/>
    </xf>
    <xf numFmtId="0" fontId="42" fillId="27" borderId="13" xfId="0" applyFont="1" applyFill="1" applyBorder="1" applyAlignment="1">
      <alignment horizontal="center" wrapText="1"/>
    </xf>
    <xf numFmtId="0" fontId="47" fillId="0" borderId="0" xfId="0" applyFont="1"/>
    <xf numFmtId="0" fontId="29" fillId="12" borderId="42" xfId="0" applyFont="1" applyFill="1" applyBorder="1" applyAlignment="1">
      <alignment horizontal="center"/>
    </xf>
    <xf numFmtId="0" fontId="29" fillId="12" borderId="46" xfId="0" applyFont="1" applyFill="1" applyBorder="1" applyAlignment="1">
      <alignment horizontal="center" vertical="center" wrapText="1"/>
    </xf>
    <xf numFmtId="0" fontId="29" fillId="12" borderId="47" xfId="0" applyFont="1" applyFill="1" applyBorder="1" applyAlignment="1">
      <alignment horizontal="center" vertical="center" wrapText="1"/>
    </xf>
    <xf numFmtId="0" fontId="12" fillId="28" borderId="49" xfId="0" applyFont="1" applyFill="1" applyBorder="1" applyAlignment="1">
      <alignment horizontal="center" vertical="center"/>
    </xf>
    <xf numFmtId="0" fontId="47" fillId="28" borderId="50" xfId="0" applyFont="1" applyFill="1" applyBorder="1" applyAlignment="1">
      <alignment horizontal="center" vertical="center"/>
    </xf>
    <xf numFmtId="0" fontId="40" fillId="28" borderId="50" xfId="0" applyFont="1" applyFill="1" applyBorder="1" applyAlignment="1">
      <alignment horizontal="center" vertical="center" wrapText="1"/>
    </xf>
    <xf numFmtId="0" fontId="12" fillId="28" borderId="50" xfId="0" applyFont="1" applyFill="1" applyBorder="1" applyAlignment="1">
      <alignment horizontal="center" vertical="center"/>
    </xf>
    <xf numFmtId="0" fontId="12" fillId="28" borderId="50" xfId="0" applyFont="1" applyFill="1" applyBorder="1" applyAlignment="1">
      <alignment horizontal="center" vertical="center" wrapText="1"/>
    </xf>
    <xf numFmtId="9" fontId="12" fillId="28" borderId="50" xfId="0" applyNumberFormat="1" applyFont="1" applyFill="1" applyBorder="1" applyAlignment="1">
      <alignment horizontal="center" vertical="center"/>
    </xf>
    <xf numFmtId="0" fontId="12" fillId="28" borderId="51" xfId="0" applyFont="1" applyFill="1" applyBorder="1" applyAlignment="1">
      <alignment horizontal="center" vertical="center"/>
    </xf>
    <xf numFmtId="0" fontId="12" fillId="28" borderId="48" xfId="0" applyFont="1" applyFill="1" applyBorder="1" applyAlignment="1">
      <alignment horizontal="center" vertical="center"/>
    </xf>
    <xf numFmtId="0" fontId="12" fillId="28" borderId="52" xfId="0" applyFont="1" applyFill="1" applyBorder="1" applyAlignment="1">
      <alignment horizontal="center" vertical="center"/>
    </xf>
    <xf numFmtId="0" fontId="47" fillId="28" borderId="53" xfId="0" applyFont="1" applyFill="1" applyBorder="1" applyAlignment="1">
      <alignment horizontal="center" vertical="center"/>
    </xf>
    <xf numFmtId="0" fontId="40" fillId="28" borderId="53" xfId="0" applyFont="1" applyFill="1" applyBorder="1" applyAlignment="1">
      <alignment horizontal="center" vertical="center" wrapText="1"/>
    </xf>
    <xf numFmtId="0" fontId="12" fillId="28" borderId="53" xfId="0" applyFont="1" applyFill="1" applyBorder="1" applyAlignment="1">
      <alignment horizontal="center" vertical="center"/>
    </xf>
    <xf numFmtId="0" fontId="50" fillId="28" borderId="53" xfId="7" applyFont="1" applyFill="1" applyBorder="1" applyAlignment="1">
      <alignment horizontal="center" vertical="center" wrapText="1"/>
    </xf>
    <xf numFmtId="0" fontId="50" fillId="28" borderId="53" xfId="0" applyFont="1" applyFill="1" applyBorder="1" applyAlignment="1">
      <alignment horizontal="center" vertical="center"/>
    </xf>
    <xf numFmtId="10" fontId="12" fillId="28" borderId="53" xfId="0" applyNumberFormat="1" applyFont="1" applyFill="1" applyBorder="1" applyAlignment="1">
      <alignment horizontal="center" vertical="center"/>
    </xf>
    <xf numFmtId="0" fontId="12" fillId="28" borderId="54" xfId="0" applyFont="1" applyFill="1" applyBorder="1" applyAlignment="1">
      <alignment horizontal="center" vertical="center"/>
    </xf>
    <xf numFmtId="0" fontId="12" fillId="28" borderId="48" xfId="0" applyFont="1" applyFill="1" applyBorder="1" applyAlignment="1">
      <alignment horizontal="center"/>
    </xf>
    <xf numFmtId="9" fontId="12" fillId="28" borderId="53" xfId="0" applyNumberFormat="1" applyFont="1" applyFill="1" applyBorder="1" applyAlignment="1">
      <alignment horizontal="center" vertical="center"/>
    </xf>
    <xf numFmtId="0" fontId="12" fillId="29" borderId="52" xfId="0" applyFont="1" applyFill="1" applyBorder="1" applyAlignment="1">
      <alignment horizontal="center" vertical="center"/>
    </xf>
    <xf numFmtId="0" fontId="47" fillId="29" borderId="53" xfId="0" applyFont="1" applyFill="1" applyBorder="1" applyAlignment="1">
      <alignment horizontal="center" vertical="center"/>
    </xf>
    <xf numFmtId="0" fontId="40" fillId="29" borderId="53" xfId="0" applyFont="1" applyFill="1" applyBorder="1" applyAlignment="1">
      <alignment horizontal="center" vertical="center" wrapText="1"/>
    </xf>
    <xf numFmtId="0" fontId="12" fillId="29" borderId="53" xfId="0" applyFont="1" applyFill="1" applyBorder="1" applyAlignment="1">
      <alignment horizontal="center" vertical="center"/>
    </xf>
    <xf numFmtId="0" fontId="12" fillId="29" borderId="53" xfId="0" applyFont="1" applyFill="1" applyBorder="1" applyAlignment="1">
      <alignment horizontal="center" vertical="center" wrapText="1"/>
    </xf>
    <xf numFmtId="0" fontId="12" fillId="29" borderId="54" xfId="0" applyFont="1" applyFill="1" applyBorder="1" applyAlignment="1">
      <alignment horizontal="center" vertical="center"/>
    </xf>
    <xf numFmtId="0" fontId="12" fillId="29" borderId="48" xfId="0" applyFont="1" applyFill="1" applyBorder="1" applyAlignment="1">
      <alignment horizontal="center" vertical="center"/>
    </xf>
    <xf numFmtId="0" fontId="50" fillId="29" borderId="53" xfId="7" applyFont="1" applyFill="1" applyBorder="1" applyAlignment="1">
      <alignment horizontal="center" vertical="center" wrapText="1"/>
    </xf>
    <xf numFmtId="0" fontId="12" fillId="30" borderId="52" xfId="0" applyFont="1" applyFill="1" applyBorder="1" applyAlignment="1">
      <alignment horizontal="center" vertical="center"/>
    </xf>
    <xf numFmtId="0" fontId="47" fillId="30" borderId="53" xfId="0" applyFont="1" applyFill="1" applyBorder="1" applyAlignment="1">
      <alignment horizontal="center" vertical="center"/>
    </xf>
    <xf numFmtId="0" fontId="40" fillId="30" borderId="53" xfId="0" applyFont="1" applyFill="1" applyBorder="1" applyAlignment="1">
      <alignment horizontal="center" vertical="center" wrapText="1"/>
    </xf>
    <xf numFmtId="0" fontId="12" fillId="30" borderId="53" xfId="0" applyFont="1" applyFill="1" applyBorder="1" applyAlignment="1">
      <alignment horizontal="center" vertical="center"/>
    </xf>
    <xf numFmtId="0" fontId="12" fillId="30" borderId="53" xfId="0" applyFont="1" applyFill="1" applyBorder="1" applyAlignment="1">
      <alignment horizontal="center" vertical="center" wrapText="1"/>
    </xf>
    <xf numFmtId="0" fontId="12" fillId="30" borderId="54" xfId="0" applyFont="1" applyFill="1" applyBorder="1" applyAlignment="1">
      <alignment horizontal="center" vertical="center"/>
    </xf>
    <xf numFmtId="0" fontId="12" fillId="30" borderId="48" xfId="0" applyFont="1" applyFill="1" applyBorder="1" applyAlignment="1">
      <alignment horizontal="center" vertical="center"/>
    </xf>
    <xf numFmtId="0" fontId="12" fillId="31" borderId="52" xfId="0" applyFont="1" applyFill="1" applyBorder="1" applyAlignment="1">
      <alignment horizontal="center" vertical="center"/>
    </xf>
    <xf numFmtId="0" fontId="47" fillId="31" borderId="53" xfId="0" applyFont="1" applyFill="1" applyBorder="1" applyAlignment="1">
      <alignment horizontal="center" vertical="center"/>
    </xf>
    <xf numFmtId="0" fontId="40" fillId="31" borderId="53" xfId="0" applyFont="1" applyFill="1" applyBorder="1" applyAlignment="1">
      <alignment horizontal="center" vertical="center" wrapText="1"/>
    </xf>
    <xf numFmtId="0" fontId="12" fillId="31" borderId="53" xfId="0" applyFont="1" applyFill="1" applyBorder="1" applyAlignment="1">
      <alignment horizontal="center" vertical="center"/>
    </xf>
    <xf numFmtId="0" fontId="12" fillId="31" borderId="53" xfId="0" applyFont="1" applyFill="1" applyBorder="1" applyAlignment="1">
      <alignment horizontal="center" vertical="center" wrapText="1"/>
    </xf>
    <xf numFmtId="0" fontId="12" fillId="31" borderId="54" xfId="0" applyFont="1" applyFill="1" applyBorder="1" applyAlignment="1">
      <alignment horizontal="center" vertical="center"/>
    </xf>
    <xf numFmtId="0" fontId="12" fillId="31" borderId="48" xfId="0" applyFont="1" applyFill="1" applyBorder="1" applyAlignment="1">
      <alignment horizontal="center" vertical="center"/>
    </xf>
    <xf numFmtId="49" fontId="12" fillId="31" borderId="52" xfId="0" applyNumberFormat="1" applyFont="1" applyFill="1" applyBorder="1" applyAlignment="1">
      <alignment horizontal="center" vertical="center"/>
    </xf>
    <xf numFmtId="0" fontId="12" fillId="31" borderId="53" xfId="0" quotePrefix="1" applyFont="1" applyFill="1" applyBorder="1" applyAlignment="1">
      <alignment horizontal="center" vertical="center"/>
    </xf>
    <xf numFmtId="0" fontId="50" fillId="31" borderId="53" xfId="7" applyFont="1" applyFill="1" applyBorder="1" applyAlignment="1">
      <alignment horizontal="center" vertical="center"/>
    </xf>
    <xf numFmtId="0" fontId="12" fillId="31" borderId="55" xfId="0" applyFont="1" applyFill="1" applyBorder="1" applyAlignment="1">
      <alignment horizontal="center" vertical="center"/>
    </xf>
    <xf numFmtId="0" fontId="47" fillId="31" borderId="56" xfId="0" applyFont="1" applyFill="1" applyBorder="1" applyAlignment="1">
      <alignment horizontal="center" vertical="center"/>
    </xf>
    <xf numFmtId="0" fontId="40" fillId="31" borderId="56" xfId="0" applyFont="1" applyFill="1" applyBorder="1" applyAlignment="1">
      <alignment horizontal="center" vertical="center" wrapText="1"/>
    </xf>
    <xf numFmtId="0" fontId="12" fillId="31" borderId="56" xfId="0" applyFont="1" applyFill="1" applyBorder="1" applyAlignment="1">
      <alignment horizontal="center" vertical="center"/>
    </xf>
    <xf numFmtId="49" fontId="12" fillId="31" borderId="56" xfId="0" applyNumberFormat="1" applyFont="1" applyFill="1" applyBorder="1" applyAlignment="1">
      <alignment horizontal="center" vertical="center" wrapText="1"/>
    </xf>
    <xf numFmtId="0" fontId="12" fillId="31" borderId="57" xfId="0" applyFont="1" applyFill="1" applyBorder="1" applyAlignment="1">
      <alignment horizontal="center" vertical="center"/>
    </xf>
    <xf numFmtId="0" fontId="12" fillId="31" borderId="58" xfId="0" applyFont="1" applyFill="1" applyBorder="1" applyAlignment="1">
      <alignment horizontal="center" vertical="center"/>
    </xf>
    <xf numFmtId="0" fontId="54" fillId="0" borderId="59" xfId="0" applyFont="1" applyBorder="1" applyAlignment="1">
      <alignment vertical="center"/>
    </xf>
    <xf numFmtId="0" fontId="50" fillId="0" borderId="0" xfId="0" applyFont="1" applyAlignment="1">
      <alignment horizontal="center" vertical="center"/>
    </xf>
    <xf numFmtId="0" fontId="50" fillId="0" borderId="0" xfId="0" applyFont="1" applyAlignment="1">
      <alignment horizontal="center" vertical="center" wrapText="1"/>
    </xf>
    <xf numFmtId="0" fontId="50" fillId="0" borderId="60" xfId="0" applyFont="1" applyBorder="1" applyAlignment="1">
      <alignment horizontal="center" vertical="center" wrapText="1"/>
    </xf>
    <xf numFmtId="0" fontId="54" fillId="0" borderId="59" xfId="0" applyFont="1" applyBorder="1" applyAlignment="1">
      <alignment vertical="center" wrapText="1"/>
    </xf>
    <xf numFmtId="164" fontId="50" fillId="0" borderId="0" xfId="0" applyNumberFormat="1" applyFont="1" applyAlignment="1">
      <alignment horizontal="center" vertical="center"/>
    </xf>
    <xf numFmtId="0" fontId="54" fillId="0" borderId="61" xfId="0" applyFont="1" applyBorder="1" applyAlignment="1">
      <alignment vertical="center"/>
    </xf>
    <xf numFmtId="0" fontId="50" fillId="0" borderId="62" xfId="0" applyFont="1" applyBorder="1" applyAlignment="1">
      <alignment horizontal="center" vertical="center"/>
    </xf>
    <xf numFmtId="0" fontId="50" fillId="0" borderId="62" xfId="0" applyFont="1" applyBorder="1" applyAlignment="1">
      <alignment horizontal="center" vertical="center" wrapText="1"/>
    </xf>
    <xf numFmtId="0" fontId="50" fillId="0" borderId="63" xfId="0" applyFont="1" applyBorder="1" applyAlignment="1">
      <alignment horizontal="center" vertical="center" wrapText="1"/>
    </xf>
    <xf numFmtId="0" fontId="0" fillId="0" borderId="0" xfId="0" applyAlignment="1">
      <alignment vertical="center"/>
    </xf>
    <xf numFmtId="0" fontId="14" fillId="12" borderId="3" xfId="0" applyFont="1" applyFill="1" applyBorder="1" applyAlignment="1">
      <alignment vertical="center" wrapText="1"/>
    </xf>
    <xf numFmtId="0" fontId="14" fillId="12" borderId="4" xfId="0" applyFont="1" applyFill="1" applyBorder="1" applyAlignment="1">
      <alignment vertical="center" wrapText="1"/>
    </xf>
    <xf numFmtId="0" fontId="14" fillId="12" borderId="4"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2" fillId="0" borderId="0" xfId="0" applyFont="1" applyAlignment="1">
      <alignment wrapText="1"/>
    </xf>
    <xf numFmtId="0" fontId="15" fillId="14" borderId="64" xfId="0" applyFont="1" applyFill="1" applyBorder="1" applyAlignment="1">
      <alignment vertical="center" wrapText="1"/>
    </xf>
    <xf numFmtId="0" fontId="12" fillId="14" borderId="14" xfId="0" applyFont="1" applyFill="1" applyBorder="1" applyAlignment="1">
      <alignment vertical="center" wrapText="1"/>
    </xf>
    <xf numFmtId="0" fontId="12" fillId="14" borderId="14" xfId="0" applyFont="1" applyFill="1" applyBorder="1" applyAlignment="1">
      <alignment horizontal="center" vertical="center" wrapText="1"/>
    </xf>
    <xf numFmtId="0" fontId="12" fillId="8" borderId="15" xfId="0" quotePrefix="1" applyFont="1" applyFill="1" applyBorder="1" applyAlignment="1">
      <alignment horizontal="center" vertical="center"/>
    </xf>
    <xf numFmtId="0" fontId="15" fillId="0" borderId="65" xfId="0" applyFont="1" applyBorder="1" applyAlignment="1">
      <alignment vertical="center" wrapText="1"/>
    </xf>
    <xf numFmtId="0" fontId="12" fillId="32" borderId="10" xfId="0" quotePrefix="1" applyFont="1" applyFill="1" applyBorder="1" applyAlignment="1">
      <alignment horizontal="center" vertical="center"/>
    </xf>
    <xf numFmtId="0" fontId="15" fillId="14" borderId="65" xfId="0" applyFont="1" applyFill="1" applyBorder="1" applyAlignment="1">
      <alignment vertical="center" wrapText="1"/>
    </xf>
    <xf numFmtId="0" fontId="12" fillId="14" borderId="0" xfId="0" applyFont="1" applyFill="1" applyAlignment="1">
      <alignment vertical="center" wrapText="1"/>
    </xf>
    <xf numFmtId="0" fontId="12" fillId="14" borderId="0" xfId="0" applyFont="1" applyFill="1" applyAlignment="1">
      <alignment horizontal="center" vertical="center" wrapText="1"/>
    </xf>
    <xf numFmtId="0" fontId="12" fillId="8" borderId="10" xfId="0" quotePrefix="1" applyFont="1" applyFill="1" applyBorder="1" applyAlignment="1">
      <alignment horizontal="center" vertical="center"/>
    </xf>
    <xf numFmtId="0" fontId="15" fillId="0" borderId="65" xfId="0" applyFont="1" applyBorder="1" applyAlignment="1">
      <alignment horizontal="left" vertical="center"/>
    </xf>
    <xf numFmtId="0" fontId="15" fillId="14" borderId="65" xfId="0" applyFont="1" applyFill="1" applyBorder="1" applyAlignment="1">
      <alignment horizontal="left" vertical="center"/>
    </xf>
    <xf numFmtId="0" fontId="12" fillId="14" borderId="0" xfId="0" applyFont="1" applyFill="1" applyAlignment="1">
      <alignment horizontal="left" vertical="center" wrapText="1"/>
    </xf>
    <xf numFmtId="0" fontId="12" fillId="14" borderId="0" xfId="0" applyFont="1" applyFill="1" applyAlignment="1">
      <alignment horizontal="center" vertical="center"/>
    </xf>
    <xf numFmtId="165" fontId="12" fillId="32" borderId="10" xfId="0" quotePrefix="1" applyNumberFormat="1" applyFont="1" applyFill="1" applyBorder="1" applyAlignment="1">
      <alignment horizontal="center" vertical="center"/>
    </xf>
    <xf numFmtId="165" fontId="12" fillId="32" borderId="10" xfId="0" quotePrefix="1" applyNumberFormat="1" applyFont="1" applyFill="1" applyBorder="1" applyAlignment="1">
      <alignment horizontal="center" vertical="center" wrapText="1"/>
    </xf>
    <xf numFmtId="9" fontId="12" fillId="33" borderId="10" xfId="0" quotePrefix="1" applyNumberFormat="1" applyFont="1" applyFill="1" applyBorder="1" applyAlignment="1">
      <alignment horizontal="center" vertical="center"/>
    </xf>
    <xf numFmtId="0" fontId="15" fillId="0" borderId="65" xfId="0" applyFont="1" applyBorder="1" applyAlignment="1">
      <alignment vertical="center"/>
    </xf>
    <xf numFmtId="0" fontId="15" fillId="14" borderId="65" xfId="0" applyFont="1" applyFill="1" applyBorder="1" applyAlignment="1">
      <alignment vertical="center"/>
    </xf>
    <xf numFmtId="0" fontId="12" fillId="0" borderId="0" xfId="0" applyFont="1" applyAlignment="1">
      <alignment horizontal="left" vertical="center"/>
    </xf>
    <xf numFmtId="0" fontId="12" fillId="14" borderId="0" xfId="0" applyFont="1" applyFill="1" applyAlignment="1">
      <alignment vertical="center"/>
    </xf>
    <xf numFmtId="9" fontId="12" fillId="33" borderId="10" xfId="0" quotePrefix="1" applyNumberFormat="1" applyFont="1" applyFill="1" applyBorder="1" applyAlignment="1">
      <alignment horizontal="center" vertical="center" wrapText="1"/>
    </xf>
    <xf numFmtId="0" fontId="55" fillId="0" borderId="0" xfId="6" applyFont="1" applyBorder="1" applyAlignment="1">
      <alignment horizontal="left" vertical="center" wrapText="1"/>
    </xf>
    <xf numFmtId="0" fontId="15" fillId="14" borderId="66" xfId="0" applyFont="1" applyFill="1" applyBorder="1" applyAlignment="1">
      <alignment vertical="center"/>
    </xf>
    <xf numFmtId="0" fontId="12" fillId="14" borderId="12" xfId="0" applyFont="1" applyFill="1" applyBorder="1" applyAlignment="1">
      <alignment vertical="center"/>
    </xf>
    <xf numFmtId="0" fontId="12" fillId="14" borderId="12" xfId="0" applyFont="1" applyFill="1" applyBorder="1" applyAlignment="1">
      <alignment horizontal="center" vertical="center"/>
    </xf>
    <xf numFmtId="0" fontId="12" fillId="32" borderId="13" xfId="0" quotePrefix="1" applyFont="1" applyFill="1" applyBorder="1" applyAlignment="1">
      <alignment horizontal="center" vertical="center"/>
    </xf>
    <xf numFmtId="0" fontId="0" fillId="0" borderId="0" xfId="0" applyAlignment="1">
      <alignment vertical="top" wrapText="1"/>
    </xf>
    <xf numFmtId="0" fontId="15" fillId="0" borderId="0" xfId="0" applyFont="1"/>
    <xf numFmtId="0" fontId="12" fillId="0" borderId="0" xfId="0" applyFont="1" applyAlignment="1">
      <alignment vertical="top" wrapText="1"/>
    </xf>
    <xf numFmtId="0" fontId="2" fillId="0" borderId="0" xfId="2" applyFill="1" applyBorder="1"/>
    <xf numFmtId="0" fontId="4" fillId="0" borderId="6" xfId="0" applyFont="1" applyBorder="1" applyAlignment="1">
      <alignment horizontal="left"/>
    </xf>
    <xf numFmtId="0" fontId="4" fillId="0" borderId="9" xfId="0" applyFont="1" applyBorder="1" applyAlignment="1">
      <alignment horizontal="left"/>
    </xf>
    <xf numFmtId="0" fontId="4" fillId="0" borderId="11" xfId="0" applyFont="1" applyBorder="1" applyAlignment="1">
      <alignment horizontal="left"/>
    </xf>
    <xf numFmtId="9" fontId="0" fillId="0" borderId="10" xfId="0" applyNumberFormat="1" applyBorder="1" applyAlignment="1">
      <alignment horizontal="center"/>
    </xf>
    <xf numFmtId="9" fontId="0" fillId="0" borderId="13" xfId="0" applyNumberFormat="1" applyBorder="1" applyAlignment="1">
      <alignment horizontal="center"/>
    </xf>
    <xf numFmtId="0" fontId="2" fillId="0" borderId="15" xfId="2" applyFill="1" applyBorder="1" applyAlignment="1">
      <alignment horizontal="center"/>
    </xf>
    <xf numFmtId="0" fontId="12" fillId="0" borderId="0" xfId="0" applyFont="1" applyAlignment="1">
      <alignment vertical="center"/>
    </xf>
    <xf numFmtId="0" fontId="8" fillId="0" borderId="0" xfId="0" applyFont="1"/>
    <xf numFmtId="0" fontId="57" fillId="0" borderId="9" xfId="0" applyFont="1" applyBorder="1" applyAlignment="1">
      <alignment horizontal="left"/>
    </xf>
    <xf numFmtId="9" fontId="57" fillId="0" borderId="0" xfId="0" applyNumberFormat="1" applyFont="1" applyAlignment="1">
      <alignment horizontal="center" vertical="center"/>
    </xf>
    <xf numFmtId="9" fontId="57" fillId="0" borderId="10" xfId="0" applyNumberFormat="1" applyFont="1" applyBorder="1" applyAlignment="1">
      <alignment horizontal="center" vertical="center"/>
    </xf>
    <xf numFmtId="0" fontId="57" fillId="0" borderId="11" xfId="0" applyFont="1" applyBorder="1" applyAlignment="1">
      <alignment horizontal="left"/>
    </xf>
    <xf numFmtId="9" fontId="57" fillId="0" borderId="12" xfId="0" applyNumberFormat="1" applyFont="1" applyBorder="1" applyAlignment="1">
      <alignment horizontal="center" vertical="center"/>
    </xf>
    <xf numFmtId="9" fontId="57" fillId="0" borderId="13" xfId="0" applyNumberFormat="1" applyFont="1" applyBorder="1" applyAlignment="1">
      <alignment horizontal="center" vertical="center"/>
    </xf>
    <xf numFmtId="0" fontId="56" fillId="0" borderId="6" xfId="0" applyFont="1" applyBorder="1" applyAlignment="1">
      <alignment horizontal="left"/>
    </xf>
    <xf numFmtId="0" fontId="56" fillId="0" borderId="14" xfId="2" applyFont="1" applyFill="1" applyBorder="1" applyAlignment="1">
      <alignment horizontal="center" vertical="center"/>
    </xf>
    <xf numFmtId="0" fontId="56" fillId="0" borderId="15" xfId="2" applyFont="1" applyFill="1" applyBorder="1" applyAlignment="1">
      <alignment horizontal="center" vertical="center"/>
    </xf>
    <xf numFmtId="0" fontId="54" fillId="34" borderId="59" xfId="0" applyFont="1" applyFill="1" applyBorder="1" applyAlignment="1">
      <alignment vertical="center"/>
    </xf>
    <xf numFmtId="0" fontId="50" fillId="34" borderId="0" xfId="0" applyFont="1" applyFill="1" applyAlignment="1">
      <alignment horizontal="center" vertical="center"/>
    </xf>
    <xf numFmtId="0" fontId="50" fillId="34" borderId="0" xfId="0" applyFont="1" applyFill="1" applyAlignment="1">
      <alignment horizontal="center" vertical="center" wrapText="1"/>
    </xf>
    <xf numFmtId="0" fontId="50" fillId="34" borderId="60" xfId="0" applyFont="1" applyFill="1" applyBorder="1" applyAlignment="1">
      <alignment horizontal="center" vertical="center" wrapText="1"/>
    </xf>
    <xf numFmtId="0" fontId="54" fillId="34" borderId="59" xfId="0" applyFont="1" applyFill="1" applyBorder="1" applyAlignment="1">
      <alignment vertical="center" wrapText="1"/>
    </xf>
    <xf numFmtId="0" fontId="29" fillId="35" borderId="67" xfId="0" applyFont="1" applyFill="1" applyBorder="1"/>
    <xf numFmtId="0" fontId="29" fillId="35" borderId="68" xfId="0" applyFont="1" applyFill="1" applyBorder="1" applyAlignment="1">
      <alignment horizontal="center"/>
    </xf>
    <xf numFmtId="0" fontId="29" fillId="35" borderId="69" xfId="0" applyFont="1" applyFill="1" applyBorder="1" applyAlignment="1">
      <alignment horizontal="center" vertical="center"/>
    </xf>
    <xf numFmtId="0" fontId="12" fillId="36" borderId="70" xfId="0" applyFont="1" applyFill="1" applyBorder="1"/>
    <xf numFmtId="9" fontId="12" fillId="0" borderId="71" xfId="1" applyFont="1" applyBorder="1" applyAlignment="1">
      <alignment horizontal="center"/>
    </xf>
    <xf numFmtId="9" fontId="58" fillId="0" borderId="72" xfId="0" applyNumberFormat="1" applyFont="1" applyBorder="1" applyAlignment="1">
      <alignment horizontal="center" vertical="center"/>
    </xf>
    <xf numFmtId="9" fontId="59" fillId="0" borderId="72" xfId="0" applyNumberFormat="1" applyFont="1" applyBorder="1" applyAlignment="1">
      <alignment horizontal="center" vertical="center"/>
    </xf>
    <xf numFmtId="9" fontId="12" fillId="14" borderId="72" xfId="0" applyNumberFormat="1" applyFont="1" applyFill="1" applyBorder="1" applyAlignment="1">
      <alignment horizontal="center" vertical="center"/>
    </xf>
    <xf numFmtId="9" fontId="12" fillId="0" borderId="72" xfId="0" applyNumberFormat="1" applyFont="1" applyBorder="1" applyAlignment="1">
      <alignment horizontal="center" vertical="center"/>
    </xf>
    <xf numFmtId="0" fontId="12" fillId="36" borderId="73" xfId="0" applyFont="1" applyFill="1" applyBorder="1"/>
    <xf numFmtId="9" fontId="12" fillId="0" borderId="74" xfId="1" applyFont="1" applyBorder="1" applyAlignment="1">
      <alignment horizontal="center"/>
    </xf>
    <xf numFmtId="9" fontId="58" fillId="0" borderId="75" xfId="0" applyNumberFormat="1" applyFont="1" applyBorder="1" applyAlignment="1">
      <alignment horizontal="center" vertical="center"/>
    </xf>
    <xf numFmtId="0" fontId="12" fillId="36" borderId="11" xfId="0" applyFont="1" applyFill="1" applyBorder="1"/>
    <xf numFmtId="9" fontId="12" fillId="0" borderId="12" xfId="1" applyFont="1" applyBorder="1" applyAlignment="1">
      <alignment horizontal="center"/>
    </xf>
    <xf numFmtId="9" fontId="58" fillId="0" borderId="13" xfId="0" applyNumberFormat="1"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15" fillId="0" borderId="0" xfId="0" applyFont="1" applyAlignment="1">
      <alignment horizontal="left"/>
    </xf>
    <xf numFmtId="0" fontId="40" fillId="0" borderId="0" xfId="0" applyFont="1" applyAlignment="1">
      <alignment horizontal="left" vertical="top" wrapText="1"/>
    </xf>
    <xf numFmtId="0" fontId="47" fillId="0" borderId="0" xfId="0" applyFont="1" applyAlignment="1">
      <alignment horizontal="left" wrapText="1"/>
    </xf>
    <xf numFmtId="0" fontId="12" fillId="0" borderId="0" xfId="0" applyFont="1" applyAlignment="1">
      <alignment horizontal="left" wrapText="1"/>
    </xf>
    <xf numFmtId="0" fontId="0" fillId="0" borderId="0" xfId="0" applyAlignment="1">
      <alignment horizontal="center" vertical="center" wrapText="1"/>
    </xf>
    <xf numFmtId="0" fontId="12" fillId="0" borderId="0" xfId="0" applyFont="1" applyAlignment="1">
      <alignment horizontal="left" vertical="top" wrapText="1"/>
    </xf>
    <xf numFmtId="0" fontId="15" fillId="14" borderId="65" xfId="0" applyFont="1" applyFill="1" applyBorder="1" applyAlignment="1">
      <alignment horizontal="left" vertical="center"/>
    </xf>
    <xf numFmtId="0" fontId="12" fillId="14" borderId="0" xfId="0" applyFont="1" applyFill="1" applyAlignment="1">
      <alignment horizontal="left" vertical="center"/>
    </xf>
    <xf numFmtId="0" fontId="12" fillId="14" borderId="0" xfId="0" applyFont="1" applyFill="1" applyAlignment="1">
      <alignment horizontal="center" vertical="center"/>
    </xf>
    <xf numFmtId="0" fontId="12" fillId="32" borderId="10" xfId="0" quotePrefix="1" applyFont="1" applyFill="1" applyBorder="1" applyAlignment="1">
      <alignment horizontal="center" vertical="center"/>
    </xf>
    <xf numFmtId="0" fontId="15" fillId="0" borderId="65" xfId="0" applyFont="1" applyBorder="1" applyAlignment="1">
      <alignment horizontal="left" vertical="center"/>
    </xf>
    <xf numFmtId="0" fontId="12" fillId="0" borderId="0" xfId="0" applyFont="1" applyAlignment="1">
      <alignment horizontal="left" vertical="center" wrapText="1"/>
    </xf>
    <xf numFmtId="0" fontId="12" fillId="0" borderId="0" xfId="0" quotePrefix="1" applyFont="1" applyAlignment="1">
      <alignment horizontal="center" vertical="center" wrapText="1"/>
    </xf>
    <xf numFmtId="0" fontId="12" fillId="0" borderId="0" xfId="0" applyFont="1" applyAlignment="1">
      <alignment horizontal="center" vertical="center" wrapText="1"/>
    </xf>
    <xf numFmtId="0" fontId="12" fillId="32" borderId="10" xfId="0" quotePrefix="1" applyFont="1" applyFill="1" applyBorder="1" applyAlignment="1">
      <alignment horizontal="center" vertical="center" wrapText="1"/>
    </xf>
    <xf numFmtId="0" fontId="47" fillId="0" borderId="0" xfId="0" applyFont="1" applyAlignment="1">
      <alignment horizontal="left"/>
    </xf>
    <xf numFmtId="0" fontId="29" fillId="0" borderId="0" xfId="0" applyFont="1" applyAlignment="1">
      <alignment horizontal="center"/>
    </xf>
    <xf numFmtId="0" fontId="29" fillId="12" borderId="44" xfId="0" applyFont="1" applyFill="1" applyBorder="1" applyAlignment="1">
      <alignment horizontal="center" vertical="center" wrapText="1"/>
    </xf>
    <xf numFmtId="0" fontId="29" fillId="12" borderId="48" xfId="0" applyFont="1" applyFill="1" applyBorder="1" applyAlignment="1">
      <alignment horizontal="center" vertical="center" wrapText="1"/>
    </xf>
    <xf numFmtId="0" fontId="29" fillId="12" borderId="41" xfId="0" applyFont="1" applyFill="1" applyBorder="1" applyAlignment="1">
      <alignment horizontal="center" vertical="center"/>
    </xf>
    <xf numFmtId="0" fontId="29" fillId="12" borderId="45" xfId="0" applyFont="1" applyFill="1" applyBorder="1" applyAlignment="1">
      <alignment horizontal="center" vertical="center"/>
    </xf>
    <xf numFmtId="0" fontId="29" fillId="12" borderId="42" xfId="0" applyFont="1" applyFill="1" applyBorder="1" applyAlignment="1">
      <alignment horizontal="center" vertical="center"/>
    </xf>
    <xf numFmtId="0" fontId="29" fillId="12" borderId="46" xfId="0" applyFont="1" applyFill="1" applyBorder="1" applyAlignment="1">
      <alignment horizontal="center" vertical="center"/>
    </xf>
    <xf numFmtId="0" fontId="29" fillId="12" borderId="42" xfId="0" applyFont="1" applyFill="1" applyBorder="1" applyAlignment="1">
      <alignment horizontal="center"/>
    </xf>
    <xf numFmtId="0" fontId="29" fillId="12" borderId="43" xfId="0" applyFont="1" applyFill="1" applyBorder="1" applyAlignment="1">
      <alignment horizontal="center"/>
    </xf>
    <xf numFmtId="0" fontId="31" fillId="18" borderId="25" xfId="0" applyFont="1" applyFill="1" applyBorder="1" applyAlignment="1">
      <alignment horizontal="left" vertical="center" wrapText="1"/>
    </xf>
    <xf numFmtId="0" fontId="31" fillId="18" borderId="28" xfId="0" applyFont="1" applyFill="1" applyBorder="1" applyAlignment="1">
      <alignment horizontal="left" vertical="center" wrapText="1"/>
    </xf>
    <xf numFmtId="0" fontId="32" fillId="18" borderId="26" xfId="0" applyFont="1" applyFill="1" applyBorder="1" applyAlignment="1">
      <alignment horizontal="center"/>
    </xf>
    <xf numFmtId="0" fontId="33" fillId="18" borderId="26" xfId="0" applyFont="1" applyFill="1" applyBorder="1" applyAlignment="1">
      <alignment horizontal="center"/>
    </xf>
    <xf numFmtId="0" fontId="31" fillId="18" borderId="27" xfId="0" applyFont="1" applyFill="1" applyBorder="1" applyAlignment="1">
      <alignment horizontal="center" vertical="center" wrapText="1"/>
    </xf>
    <xf numFmtId="0" fontId="31" fillId="18" borderId="29" xfId="0" applyFont="1" applyFill="1" applyBorder="1" applyAlignment="1">
      <alignment horizontal="center" vertical="center" wrapText="1"/>
    </xf>
    <xf numFmtId="0" fontId="40" fillId="0" borderId="0" xfId="0" applyFont="1" applyAlignment="1">
      <alignment horizontal="left" vertical="center" wrapText="1"/>
    </xf>
    <xf numFmtId="0" fontId="3" fillId="3" borderId="0" xfId="3" applyAlignment="1">
      <alignment horizontal="center"/>
    </xf>
    <xf numFmtId="0" fontId="2" fillId="2" borderId="3" xfId="2" applyBorder="1" applyAlignment="1">
      <alignment horizontal="center"/>
    </xf>
    <xf numFmtId="0" fontId="2" fillId="2" borderId="4" xfId="2" applyBorder="1" applyAlignment="1">
      <alignment horizontal="center"/>
    </xf>
    <xf numFmtId="0" fontId="2" fillId="2" borderId="5" xfId="2" applyBorder="1" applyAlignment="1">
      <alignment horizontal="center"/>
    </xf>
    <xf numFmtId="0" fontId="8" fillId="9" borderId="6" xfId="0" applyFont="1" applyFill="1" applyBorder="1" applyAlignment="1">
      <alignment horizontal="center"/>
    </xf>
    <xf numFmtId="0" fontId="8" fillId="9" borderId="14" xfId="0" applyFont="1" applyFill="1" applyBorder="1" applyAlignment="1">
      <alignment horizontal="center"/>
    </xf>
    <xf numFmtId="0" fontId="8" fillId="9" borderId="15" xfId="0" applyFont="1" applyFill="1" applyBorder="1" applyAlignment="1">
      <alignment horizontal="center"/>
    </xf>
  </cellXfs>
  <cellStyles count="8">
    <cellStyle name="Good" xfId="2" builtinId="26"/>
    <cellStyle name="Hyperlink" xfId="6" builtinId="8"/>
    <cellStyle name="Neutral" xfId="3" builtinId="28"/>
    <cellStyle name="Normal" xfId="0" builtinId="0"/>
    <cellStyle name="Normal 2" xfId="4" xr:uid="{D9F289B6-960F-44F9-A17E-36BA8326896D}"/>
    <cellStyle name="Normal 3" xfId="5" xr:uid="{A6624148-3027-4C52-B4CB-867E04712ACC}"/>
    <cellStyle name="Percent" xfId="1" builtinId="5"/>
    <cellStyle name="Warning Text" xfId="7" builtinId="11"/>
  </cellStyles>
  <dxfs count="47">
    <dxf>
      <font>
        <color theme="2"/>
      </font>
      <fill>
        <patternFill>
          <bgColor theme="2"/>
        </patternFill>
      </fill>
    </dxf>
    <dxf>
      <fill>
        <patternFill>
          <bgColor theme="2"/>
        </patternFill>
      </fill>
    </dxf>
    <dxf>
      <font>
        <color rgb="FF9C0006"/>
      </font>
      <fill>
        <patternFill>
          <bgColor rgb="FFFFC7CE"/>
        </patternFill>
      </fill>
    </dxf>
    <dxf>
      <numFmt numFmtId="1" formatCode="0"/>
    </dxf>
    <dxf>
      <numFmt numFmtId="1" formatCode="0"/>
    </dxf>
    <dxf>
      <numFmt numFmtId="1" formatCode="0"/>
    </dxf>
    <dxf>
      <numFmt numFmtId="0" formatCode="General"/>
    </dxf>
    <dxf>
      <numFmt numFmtId="0" formatCode="General"/>
    </dxf>
    <dxf>
      <font>
        <b val="0"/>
        <i val="0"/>
        <strike val="0"/>
        <condense val="0"/>
        <extend val="0"/>
        <outline val="0"/>
        <shadow val="0"/>
        <u val="none"/>
        <vertAlign val="baseline"/>
        <sz val="9"/>
        <color rgb="FF61646B"/>
        <name val="Roboto"/>
        <scheme val="none"/>
      </font>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fill>
        <patternFill patternType="solid">
          <fgColor indexed="64"/>
          <bgColor rgb="FFFFFFFF"/>
        </patternFill>
      </fill>
      <alignment horizontal="left" vertical="center" textRotation="0" wrapText="0" indent="0" justifyLastLine="0" shrinkToFit="0" readingOrder="0"/>
    </dxf>
    <dxf>
      <font>
        <b val="0"/>
        <i val="0"/>
        <strike val="0"/>
        <condense val="0"/>
        <extend val="0"/>
        <outline val="0"/>
        <shadow val="0"/>
        <u val="none"/>
        <vertAlign val="baseline"/>
        <sz val="9"/>
        <color rgb="FF61646B"/>
        <name val="Roboto"/>
        <scheme val="none"/>
      </font>
      <fill>
        <patternFill patternType="solid">
          <fgColor indexed="64"/>
          <bgColor rgb="FFFFFFFF"/>
        </patternFill>
      </fill>
      <alignment horizontal="left" vertical="center" textRotation="0" wrapText="0" indent="0" justifyLastLine="0" shrinkToFit="0" readingOrder="0"/>
    </dxf>
    <dxf>
      <font>
        <b val="0"/>
        <i val="0"/>
        <strike val="0"/>
        <condense val="0"/>
        <extend val="0"/>
        <outline val="0"/>
        <shadow val="0"/>
        <u val="none"/>
        <vertAlign val="baseline"/>
        <sz val="9"/>
        <color rgb="FF61646B"/>
        <name val="Roboto"/>
        <scheme val="none"/>
      </font>
      <numFmt numFmtId="2" formatCode="0.00"/>
      <fill>
        <patternFill patternType="solid">
          <fgColor indexed="64"/>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9"/>
        <color rgb="FF61646B"/>
        <name val="Roboto"/>
        <scheme val="none"/>
      </font>
      <fill>
        <patternFill patternType="solid">
          <fgColor indexed="64"/>
          <bgColor rgb="FFFFFFFF"/>
        </patternFill>
      </fill>
      <alignment horizontal="left" vertical="center" textRotation="0" wrapText="0" indent="0" justifyLastLine="0" shrinkToFit="0" readingOrder="0"/>
    </dxf>
    <dxf>
      <font>
        <b val="0"/>
        <i val="0"/>
        <strike val="0"/>
        <condense val="0"/>
        <extend val="0"/>
        <outline val="0"/>
        <shadow val="0"/>
        <u val="none"/>
        <vertAlign val="baseline"/>
        <sz val="9"/>
        <color rgb="FF61646B"/>
        <name val="Roboto"/>
        <scheme val="none"/>
      </font>
      <fill>
        <patternFill patternType="solid">
          <fgColor indexed="64"/>
          <bgColor rgb="FFFFFFFF"/>
        </patternFill>
      </fill>
      <alignment horizontal="right" vertical="center" textRotation="0" wrapText="0" indent="0" justifyLastLine="0" shrinkToFit="0" readingOrder="0"/>
    </dxf>
    <dxf>
      <font>
        <b/>
        <i val="0"/>
        <strike val="0"/>
        <condense val="0"/>
        <extend val="0"/>
        <outline val="0"/>
        <shadow val="0"/>
        <u val="none"/>
        <vertAlign val="baseline"/>
        <sz val="9"/>
        <color rgb="FF61646B"/>
        <name val="Roboto"/>
        <scheme val="none"/>
      </font>
      <fill>
        <patternFill patternType="solid">
          <fgColor indexed="64"/>
          <bgColor rgb="FFFFFFFF"/>
        </patternFill>
      </fill>
      <alignment horizontal="right" vertical="bottom" textRotation="0" wrapText="0" indent="0" justifyLastLine="0" shrinkToFit="0" readingOrder="0"/>
    </dxf>
  </dxfs>
  <tableStyles count="0" defaultTableStyle="TableStyleMedium2" defaultPivotStyle="PivotStyleLight16"/>
  <colors>
    <mruColors>
      <color rgb="FFFF6161"/>
      <color rgb="FFFF696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50710586981462"/>
          <c:y val="0.12566528404425151"/>
          <c:w val="0.6496826663916232"/>
          <c:h val="0.59247630337505186"/>
        </c:manualLayout>
      </c:layout>
      <c:barChart>
        <c:barDir val="col"/>
        <c:grouping val="stacked"/>
        <c:varyColors val="0"/>
        <c:ser>
          <c:idx val="0"/>
          <c:order val="0"/>
          <c:tx>
            <c:strRef>
              <c:f>'Capex - Focus companies'!$C$3</c:f>
              <c:strCache>
                <c:ptCount val="1"/>
                <c:pt idx="0">
                  <c:v>inside Moderate Transition </c:v>
                </c:pt>
              </c:strCache>
            </c:strRef>
          </c:tx>
          <c:spPr>
            <a:solidFill>
              <a:schemeClr val="accent2"/>
            </a:solidFill>
            <a:ln>
              <a:noFill/>
            </a:ln>
            <a:effectLst/>
          </c:spPr>
          <c:invertIfNegative val="0"/>
          <c:cat>
            <c:strRef>
              <c:f>'Capex - Focus companies'!$B$4:$B$28</c:f>
              <c:strCache>
                <c:ptCount val="25"/>
                <c:pt idx="0">
                  <c:v>Coterra </c:v>
                </c:pt>
                <c:pt idx="1">
                  <c:v>Sinopec</c:v>
                </c:pt>
                <c:pt idx="2">
                  <c:v>CNOOC</c:v>
                </c:pt>
                <c:pt idx="3">
                  <c:v>Eni</c:v>
                </c:pt>
                <c:pt idx="4">
                  <c:v>PetroChina</c:v>
                </c:pt>
                <c:pt idx="5">
                  <c:v>Saudi Aramco</c:v>
                </c:pt>
                <c:pt idx="6">
                  <c:v>Equinor</c:v>
                </c:pt>
                <c:pt idx="7">
                  <c:v>EQT</c:v>
                </c:pt>
                <c:pt idx="8">
                  <c:v>Southwestern</c:v>
                </c:pt>
                <c:pt idx="9">
                  <c:v>CNRL</c:v>
                </c:pt>
                <c:pt idx="10">
                  <c:v>Chesapeake</c:v>
                </c:pt>
                <c:pt idx="11">
                  <c:v>EOG</c:v>
                </c:pt>
                <c:pt idx="12">
                  <c:v>TotalEnergies</c:v>
                </c:pt>
                <c:pt idx="13">
                  <c:v>Shell</c:v>
                </c:pt>
                <c:pt idx="14">
                  <c:v>bp</c:v>
                </c:pt>
                <c:pt idx="15">
                  <c:v>Repsol</c:v>
                </c:pt>
                <c:pt idx="16">
                  <c:v>Chevron</c:v>
                </c:pt>
                <c:pt idx="17">
                  <c:v>Cenovus </c:v>
                </c:pt>
                <c:pt idx="18">
                  <c:v>ExxonMobil</c:v>
                </c:pt>
                <c:pt idx="19">
                  <c:v>Devon </c:v>
                </c:pt>
                <c:pt idx="20">
                  <c:v>Occidental</c:v>
                </c:pt>
                <c:pt idx="21">
                  <c:v>Petrobras</c:v>
                </c:pt>
                <c:pt idx="22">
                  <c:v>ConocoPhillips</c:v>
                </c:pt>
                <c:pt idx="23">
                  <c:v>Pioneer</c:v>
                </c:pt>
                <c:pt idx="24">
                  <c:v>Suncor</c:v>
                </c:pt>
              </c:strCache>
            </c:strRef>
          </c:cat>
          <c:val>
            <c:numRef>
              <c:f>'Capex - Focus companies'!$C$4:$C$28</c:f>
              <c:numCache>
                <c:formatCode>0%</c:formatCode>
                <c:ptCount val="25"/>
                <c:pt idx="0">
                  <c:v>0.95</c:v>
                </c:pt>
                <c:pt idx="1">
                  <c:v>0.84</c:v>
                </c:pt>
                <c:pt idx="2">
                  <c:v>0.71</c:v>
                </c:pt>
                <c:pt idx="3">
                  <c:v>0.69</c:v>
                </c:pt>
                <c:pt idx="4">
                  <c:v>0.68</c:v>
                </c:pt>
                <c:pt idx="5">
                  <c:v>0.68</c:v>
                </c:pt>
                <c:pt idx="6">
                  <c:v>0.67</c:v>
                </c:pt>
                <c:pt idx="7">
                  <c:v>0.65</c:v>
                </c:pt>
                <c:pt idx="8">
                  <c:v>0.64</c:v>
                </c:pt>
                <c:pt idx="9">
                  <c:v>0.62</c:v>
                </c:pt>
                <c:pt idx="10">
                  <c:v>0.61</c:v>
                </c:pt>
                <c:pt idx="11">
                  <c:v>0.6</c:v>
                </c:pt>
                <c:pt idx="12">
                  <c:v>0.59</c:v>
                </c:pt>
                <c:pt idx="13">
                  <c:v>0.57999999999999996</c:v>
                </c:pt>
                <c:pt idx="14">
                  <c:v>0.56000000000000005</c:v>
                </c:pt>
                <c:pt idx="15">
                  <c:v>0.54</c:v>
                </c:pt>
                <c:pt idx="16">
                  <c:v>0.53</c:v>
                </c:pt>
                <c:pt idx="17">
                  <c:v>0.48</c:v>
                </c:pt>
                <c:pt idx="18">
                  <c:v>0.47</c:v>
                </c:pt>
                <c:pt idx="19">
                  <c:v>0.42</c:v>
                </c:pt>
                <c:pt idx="20">
                  <c:v>0.39</c:v>
                </c:pt>
                <c:pt idx="21">
                  <c:v>0.31</c:v>
                </c:pt>
                <c:pt idx="22">
                  <c:v>0.17</c:v>
                </c:pt>
                <c:pt idx="23">
                  <c:v>0.13</c:v>
                </c:pt>
                <c:pt idx="24">
                  <c:v>0.01</c:v>
                </c:pt>
              </c:numCache>
            </c:numRef>
          </c:val>
          <c:extLst>
            <c:ext xmlns:c16="http://schemas.microsoft.com/office/drawing/2014/chart" uri="{C3380CC4-5D6E-409C-BE32-E72D297353CC}">
              <c16:uniqueId val="{00000000-8336-42E9-AFF7-17423F8D8D41}"/>
            </c:ext>
          </c:extLst>
        </c:ser>
        <c:ser>
          <c:idx val="1"/>
          <c:order val="1"/>
          <c:tx>
            <c:strRef>
              <c:f>'Capex - Focus companies'!$D$3</c:f>
              <c:strCache>
                <c:ptCount val="1"/>
                <c:pt idx="0">
                  <c:v>outside Moderate Transition / 
inside Slow Transition </c:v>
                </c:pt>
              </c:strCache>
            </c:strRef>
          </c:tx>
          <c:spPr>
            <a:solidFill>
              <a:srgbClr val="C00000"/>
            </a:solidFill>
            <a:ln>
              <a:noFill/>
            </a:ln>
            <a:effectLst/>
          </c:spPr>
          <c:invertIfNegative val="0"/>
          <c:cat>
            <c:strRef>
              <c:f>'Capex - Focus companies'!$B$4:$B$28</c:f>
              <c:strCache>
                <c:ptCount val="25"/>
                <c:pt idx="0">
                  <c:v>Coterra </c:v>
                </c:pt>
                <c:pt idx="1">
                  <c:v>Sinopec</c:v>
                </c:pt>
                <c:pt idx="2">
                  <c:v>CNOOC</c:v>
                </c:pt>
                <c:pt idx="3">
                  <c:v>Eni</c:v>
                </c:pt>
                <c:pt idx="4">
                  <c:v>PetroChina</c:v>
                </c:pt>
                <c:pt idx="5">
                  <c:v>Saudi Aramco</c:v>
                </c:pt>
                <c:pt idx="6">
                  <c:v>Equinor</c:v>
                </c:pt>
                <c:pt idx="7">
                  <c:v>EQT</c:v>
                </c:pt>
                <c:pt idx="8">
                  <c:v>Southwestern</c:v>
                </c:pt>
                <c:pt idx="9">
                  <c:v>CNRL</c:v>
                </c:pt>
                <c:pt idx="10">
                  <c:v>Chesapeake</c:v>
                </c:pt>
                <c:pt idx="11">
                  <c:v>EOG</c:v>
                </c:pt>
                <c:pt idx="12">
                  <c:v>TotalEnergies</c:v>
                </c:pt>
                <c:pt idx="13">
                  <c:v>Shell</c:v>
                </c:pt>
                <c:pt idx="14">
                  <c:v>bp</c:v>
                </c:pt>
                <c:pt idx="15">
                  <c:v>Repsol</c:v>
                </c:pt>
                <c:pt idx="16">
                  <c:v>Chevron</c:v>
                </c:pt>
                <c:pt idx="17">
                  <c:v>Cenovus </c:v>
                </c:pt>
                <c:pt idx="18">
                  <c:v>ExxonMobil</c:v>
                </c:pt>
                <c:pt idx="19">
                  <c:v>Devon </c:v>
                </c:pt>
                <c:pt idx="20">
                  <c:v>Occidental</c:v>
                </c:pt>
                <c:pt idx="21">
                  <c:v>Petrobras</c:v>
                </c:pt>
                <c:pt idx="22">
                  <c:v>ConocoPhillips</c:v>
                </c:pt>
                <c:pt idx="23">
                  <c:v>Pioneer</c:v>
                </c:pt>
                <c:pt idx="24">
                  <c:v>Suncor</c:v>
                </c:pt>
              </c:strCache>
            </c:strRef>
          </c:cat>
          <c:val>
            <c:numRef>
              <c:f>'Capex - Focus companies'!$D$4:$D$28</c:f>
              <c:numCache>
                <c:formatCode>0%</c:formatCode>
                <c:ptCount val="25"/>
                <c:pt idx="0">
                  <c:v>5.0000000000000044E-2</c:v>
                </c:pt>
                <c:pt idx="1">
                  <c:v>0.16000000000000003</c:v>
                </c:pt>
                <c:pt idx="2">
                  <c:v>0.29000000000000004</c:v>
                </c:pt>
                <c:pt idx="3">
                  <c:v>0.31000000000000005</c:v>
                </c:pt>
                <c:pt idx="4">
                  <c:v>0.31999999999999995</c:v>
                </c:pt>
                <c:pt idx="5">
                  <c:v>0.31999999999999995</c:v>
                </c:pt>
                <c:pt idx="6">
                  <c:v>0.32999999999999996</c:v>
                </c:pt>
                <c:pt idx="7">
                  <c:v>0.35</c:v>
                </c:pt>
                <c:pt idx="8">
                  <c:v>0.36</c:v>
                </c:pt>
                <c:pt idx="9">
                  <c:v>0.38</c:v>
                </c:pt>
                <c:pt idx="10">
                  <c:v>0.39</c:v>
                </c:pt>
                <c:pt idx="11">
                  <c:v>0.4</c:v>
                </c:pt>
                <c:pt idx="12">
                  <c:v>0.41</c:v>
                </c:pt>
                <c:pt idx="13">
                  <c:v>0.42000000000000004</c:v>
                </c:pt>
                <c:pt idx="14">
                  <c:v>0.43999999999999995</c:v>
                </c:pt>
                <c:pt idx="15">
                  <c:v>0.46</c:v>
                </c:pt>
                <c:pt idx="16">
                  <c:v>0.47</c:v>
                </c:pt>
                <c:pt idx="17">
                  <c:v>0.52</c:v>
                </c:pt>
                <c:pt idx="18">
                  <c:v>0.53</c:v>
                </c:pt>
                <c:pt idx="19">
                  <c:v>0.58000000000000007</c:v>
                </c:pt>
                <c:pt idx="20">
                  <c:v>0.61</c:v>
                </c:pt>
                <c:pt idx="21">
                  <c:v>0.69</c:v>
                </c:pt>
                <c:pt idx="22">
                  <c:v>0.83</c:v>
                </c:pt>
                <c:pt idx="23">
                  <c:v>0.87</c:v>
                </c:pt>
                <c:pt idx="24">
                  <c:v>0.99</c:v>
                </c:pt>
              </c:numCache>
            </c:numRef>
          </c:val>
          <c:extLst>
            <c:ext xmlns:c16="http://schemas.microsoft.com/office/drawing/2014/chart" uri="{C3380CC4-5D6E-409C-BE32-E72D297353CC}">
              <c16:uniqueId val="{00000001-8336-42E9-AFF7-17423F8D8D41}"/>
            </c:ext>
          </c:extLst>
        </c:ser>
        <c:ser>
          <c:idx val="2"/>
          <c:order val="2"/>
          <c:tx>
            <c:strRef>
              <c:f>'Capex - Focus companies'!$E$3</c:f>
              <c:strCache>
                <c:ptCount val="1"/>
                <c:pt idx="0">
                  <c:v>outside Slow Transition </c:v>
                </c:pt>
              </c:strCache>
            </c:strRef>
          </c:tx>
          <c:spPr>
            <a:solidFill>
              <a:schemeClr val="tx2"/>
            </a:solidFill>
            <a:ln>
              <a:noFill/>
            </a:ln>
            <a:effectLst/>
          </c:spPr>
          <c:invertIfNegative val="0"/>
          <c:cat>
            <c:strRef>
              <c:f>'Capex - Focus companies'!$B$4:$B$28</c:f>
              <c:strCache>
                <c:ptCount val="25"/>
                <c:pt idx="0">
                  <c:v>Coterra </c:v>
                </c:pt>
                <c:pt idx="1">
                  <c:v>Sinopec</c:v>
                </c:pt>
                <c:pt idx="2">
                  <c:v>CNOOC</c:v>
                </c:pt>
                <c:pt idx="3">
                  <c:v>Eni</c:v>
                </c:pt>
                <c:pt idx="4">
                  <c:v>PetroChina</c:v>
                </c:pt>
                <c:pt idx="5">
                  <c:v>Saudi Aramco</c:v>
                </c:pt>
                <c:pt idx="6">
                  <c:v>Equinor</c:v>
                </c:pt>
                <c:pt idx="7">
                  <c:v>EQT</c:v>
                </c:pt>
                <c:pt idx="8">
                  <c:v>Southwestern</c:v>
                </c:pt>
                <c:pt idx="9">
                  <c:v>CNRL</c:v>
                </c:pt>
                <c:pt idx="10">
                  <c:v>Chesapeake</c:v>
                </c:pt>
                <c:pt idx="11">
                  <c:v>EOG</c:v>
                </c:pt>
                <c:pt idx="12">
                  <c:v>TotalEnergies</c:v>
                </c:pt>
                <c:pt idx="13">
                  <c:v>Shell</c:v>
                </c:pt>
                <c:pt idx="14">
                  <c:v>bp</c:v>
                </c:pt>
                <c:pt idx="15">
                  <c:v>Repsol</c:v>
                </c:pt>
                <c:pt idx="16">
                  <c:v>Chevron</c:v>
                </c:pt>
                <c:pt idx="17">
                  <c:v>Cenovus </c:v>
                </c:pt>
                <c:pt idx="18">
                  <c:v>ExxonMobil</c:v>
                </c:pt>
                <c:pt idx="19">
                  <c:v>Devon </c:v>
                </c:pt>
                <c:pt idx="20">
                  <c:v>Occidental</c:v>
                </c:pt>
                <c:pt idx="21">
                  <c:v>Petrobras</c:v>
                </c:pt>
                <c:pt idx="22">
                  <c:v>ConocoPhillips</c:v>
                </c:pt>
                <c:pt idx="23">
                  <c:v>Pioneer</c:v>
                </c:pt>
                <c:pt idx="24">
                  <c:v>Suncor</c:v>
                </c:pt>
              </c:strCache>
            </c:strRef>
          </c:cat>
          <c:val>
            <c:numRef>
              <c:f>'Capex - Focus companies'!$E$4:$E$28</c:f>
              <c:numCache>
                <c:formatCode>0%</c:formatCode>
                <c:ptCount val="25"/>
                <c:pt idx="0">
                  <c:v>0.43</c:v>
                </c:pt>
                <c:pt idx="1">
                  <c:v>0.41</c:v>
                </c:pt>
                <c:pt idx="2">
                  <c:v>0.43</c:v>
                </c:pt>
                <c:pt idx="3">
                  <c:v>0.26</c:v>
                </c:pt>
                <c:pt idx="4">
                  <c:v>0.49</c:v>
                </c:pt>
                <c:pt idx="5">
                  <c:v>0.34</c:v>
                </c:pt>
                <c:pt idx="6">
                  <c:v>0.44</c:v>
                </c:pt>
                <c:pt idx="7">
                  <c:v>0.06</c:v>
                </c:pt>
                <c:pt idx="8">
                  <c:v>0.02</c:v>
                </c:pt>
                <c:pt idx="9">
                  <c:v>0</c:v>
                </c:pt>
                <c:pt idx="10">
                  <c:v>0.16</c:v>
                </c:pt>
                <c:pt idx="11">
                  <c:v>0.13</c:v>
                </c:pt>
                <c:pt idx="12">
                  <c:v>0.46</c:v>
                </c:pt>
                <c:pt idx="13">
                  <c:v>0.52</c:v>
                </c:pt>
                <c:pt idx="14">
                  <c:v>0.21</c:v>
                </c:pt>
                <c:pt idx="15">
                  <c:v>0.22</c:v>
                </c:pt>
                <c:pt idx="16">
                  <c:v>0.17</c:v>
                </c:pt>
                <c:pt idx="17">
                  <c:v>0.28999999999999998</c:v>
                </c:pt>
                <c:pt idx="18">
                  <c:v>0.34</c:v>
                </c:pt>
                <c:pt idx="19">
                  <c:v>0.06</c:v>
                </c:pt>
                <c:pt idx="20">
                  <c:v>0.3</c:v>
                </c:pt>
                <c:pt idx="21">
                  <c:v>0.23</c:v>
                </c:pt>
                <c:pt idx="22">
                  <c:v>0.16</c:v>
                </c:pt>
                <c:pt idx="23">
                  <c:v>0</c:v>
                </c:pt>
                <c:pt idx="24">
                  <c:v>0.18</c:v>
                </c:pt>
              </c:numCache>
            </c:numRef>
          </c:val>
          <c:extLst>
            <c:ext xmlns:c16="http://schemas.microsoft.com/office/drawing/2014/chart" uri="{C3380CC4-5D6E-409C-BE32-E72D297353CC}">
              <c16:uniqueId val="{00000002-8336-42E9-AFF7-17423F8D8D41}"/>
            </c:ext>
          </c:extLst>
        </c:ser>
        <c:dLbls>
          <c:showLegendKey val="0"/>
          <c:showVal val="0"/>
          <c:showCatName val="0"/>
          <c:showSerName val="0"/>
          <c:showPercent val="0"/>
          <c:showBubbleSize val="0"/>
        </c:dLbls>
        <c:gapWidth val="60"/>
        <c:overlap val="100"/>
        <c:axId val="784940888"/>
        <c:axId val="784948760"/>
      </c:barChart>
      <c:catAx>
        <c:axId val="78494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0"/>
          <a:lstStyle/>
          <a:p>
            <a:pPr>
              <a:defRPr sz="2000" b="0" i="0" u="none" strike="noStrike" kern="1200" baseline="0">
                <a:solidFill>
                  <a:sysClr val="windowText" lastClr="000000"/>
                </a:solidFill>
                <a:latin typeface="Tw Cen MT" panose="020B0602020104020603" pitchFamily="34" charset="0"/>
                <a:ea typeface="+mn-ea"/>
                <a:cs typeface="+mn-cs"/>
              </a:defRPr>
            </a:pPr>
            <a:endParaRPr lang="en-US"/>
          </a:p>
        </c:txPr>
        <c:crossAx val="784948760"/>
        <c:crosses val="autoZero"/>
        <c:auto val="1"/>
        <c:lblAlgn val="ctr"/>
        <c:lblOffset val="100"/>
        <c:noMultiLvlLbl val="0"/>
      </c:catAx>
      <c:valAx>
        <c:axId val="784948760"/>
        <c:scaling>
          <c:orientation val="minMax"/>
          <c:max val="1.5"/>
          <c:min val="0"/>
        </c:scaling>
        <c:delete val="0"/>
        <c:axPos val="l"/>
        <c:majorGridlines>
          <c:spPr>
            <a:ln w="9525" cap="flat" cmpd="sng" algn="ctr">
              <a:solidFill>
                <a:schemeClr val="bg1">
                  <a:lumMod val="85000"/>
                </a:schemeClr>
              </a:solidFill>
              <a:round/>
            </a:ln>
            <a:effectLst/>
          </c:spPr>
        </c:majorGridlines>
        <c:minorGridlines>
          <c:spPr>
            <a:ln w="9525" cap="flat" cmpd="sng" algn="ctr">
              <a:solidFill>
                <a:schemeClr val="bg1">
                  <a:lumMod val="75000"/>
                  <a:alpha val="92000"/>
                </a:schemeClr>
              </a:solidFill>
              <a:round/>
            </a:ln>
            <a:effectLst/>
          </c:spPr>
        </c:minorGridlines>
        <c:title>
          <c:tx>
            <c:rich>
              <a:bodyPr rot="-5400000" spcFirstLastPara="1" vertOverflow="ellipsis" vert="horz" wrap="square" anchor="ctr" anchorCtr="1"/>
              <a:lstStyle/>
              <a:p>
                <a:pPr>
                  <a:defRPr sz="2000" b="0" i="0" u="none" strike="noStrike" kern="1200" baseline="0">
                    <a:solidFill>
                      <a:schemeClr val="tx1"/>
                    </a:solidFill>
                    <a:latin typeface="Tw Cen MT" panose="020B0602020104020603" pitchFamily="34" charset="0"/>
                    <a:ea typeface="+mn-ea"/>
                    <a:cs typeface="+mn-cs"/>
                  </a:defRPr>
                </a:pPr>
                <a:r>
                  <a:rPr lang="en-GB" sz="2000" b="0">
                    <a:solidFill>
                      <a:schemeClr val="tx1"/>
                    </a:solidFill>
                    <a:latin typeface="Tw Cen MT" panose="020B0602020104020603" pitchFamily="34" charset="0"/>
                  </a:rPr>
                  <a:t>Proportion</a:t>
                </a:r>
                <a:r>
                  <a:rPr lang="en-GB" sz="2000" b="0" baseline="0">
                    <a:solidFill>
                      <a:schemeClr val="tx1"/>
                    </a:solidFill>
                    <a:latin typeface="Tw Cen MT" panose="020B0602020104020603" pitchFamily="34" charset="0"/>
                  </a:rPr>
                  <a:t> of Projects Inside or Outside Scenarios </a:t>
                </a:r>
                <a:endParaRPr lang="en-GB" sz="2000" b="0">
                  <a:solidFill>
                    <a:schemeClr val="tx1"/>
                  </a:solidFill>
                  <a:latin typeface="Tw Cen MT" panose="020B0602020104020603" pitchFamily="34" charset="0"/>
                </a:endParaRPr>
              </a:p>
            </c:rich>
          </c:tx>
          <c:layout>
            <c:manualLayout>
              <c:xMode val="edge"/>
              <c:yMode val="edge"/>
              <c:x val="3.3207544521079796E-2"/>
              <c:y val="0.19136552559759765"/>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chemeClr val="tx1"/>
                  </a:solidFill>
                  <a:latin typeface="Tw Cen MT" panose="020B0602020104020603" pitchFamily="34" charset="0"/>
                  <a:ea typeface="+mn-ea"/>
                  <a:cs typeface="+mn-cs"/>
                </a:defRPr>
              </a:pPr>
              <a:endParaRPr lang="en-US"/>
            </a:p>
          </c:txPr>
        </c:title>
        <c:numFmt formatCode="0%" sourceLinked="1"/>
        <c:majorTickMark val="none"/>
        <c:minorTickMark val="none"/>
        <c:tickLblPos val="nextTo"/>
        <c:spPr>
          <a:noFill/>
          <a:ln>
            <a:solidFill>
              <a:schemeClr val="bg1"/>
            </a:solid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Tw Cen MT" panose="020B0602020104020603" pitchFamily="34" charset="0"/>
                <a:ea typeface="+mn-ea"/>
                <a:cs typeface="+mn-cs"/>
              </a:defRPr>
            </a:pPr>
            <a:endParaRPr lang="en-US"/>
          </a:p>
        </c:txPr>
        <c:crossAx val="784940888"/>
        <c:crosses val="autoZero"/>
        <c:crossBetween val="between"/>
        <c:majorUnit val="0.5"/>
        <c:minorUnit val="0.1"/>
      </c:valAx>
      <c:spPr>
        <a:noFill/>
        <a:ln>
          <a:noFill/>
        </a:ln>
        <a:effectLst/>
      </c:spPr>
    </c:plotArea>
    <c:legend>
      <c:legendPos val="b"/>
      <c:legendEntry>
        <c:idx val="0"/>
        <c:txPr>
          <a:bodyPr rot="60000" spcFirstLastPara="1" vertOverflow="ellipsis" vert="horz" wrap="square" anchor="ctr" anchorCtr="1"/>
          <a:lstStyle/>
          <a:p>
            <a:pPr>
              <a:defRPr sz="1600" b="0" i="0" u="none" strike="noStrike" kern="1200" baseline="0">
                <a:solidFill>
                  <a:schemeClr val="tx1"/>
                </a:solidFill>
                <a:latin typeface="Tw Cen MT" panose="020B0602020104020603" pitchFamily="34" charset="0"/>
                <a:ea typeface="+mn-ea"/>
                <a:cs typeface="+mn-cs"/>
              </a:defRPr>
            </a:pPr>
            <a:endParaRPr lang="en-US"/>
          </a:p>
        </c:txPr>
      </c:legendEntry>
      <c:legendEntry>
        <c:idx val="1"/>
        <c:txPr>
          <a:bodyPr rot="60000" spcFirstLastPara="1" vertOverflow="ellipsis" vert="horz" wrap="square" anchor="ctr" anchorCtr="1"/>
          <a:lstStyle/>
          <a:p>
            <a:pPr>
              <a:defRPr sz="1600" b="0" i="0" u="none" strike="noStrike" kern="1200" baseline="0">
                <a:ln>
                  <a:noFill/>
                </a:ln>
                <a:solidFill>
                  <a:schemeClr val="tx1"/>
                </a:solidFill>
                <a:latin typeface="Tw Cen MT" panose="020B0602020104020603" pitchFamily="34" charset="0"/>
                <a:ea typeface="+mn-ea"/>
                <a:cs typeface="+mn-cs"/>
              </a:defRPr>
            </a:pPr>
            <a:endParaRPr lang="en-US"/>
          </a:p>
        </c:txPr>
      </c:legendEntry>
      <c:legendEntry>
        <c:idx val="2"/>
        <c:txPr>
          <a:bodyPr rot="60000" spcFirstLastPara="1" vertOverflow="ellipsis" vert="horz" wrap="square" anchor="ctr" anchorCtr="1"/>
          <a:lstStyle/>
          <a:p>
            <a:pPr>
              <a:defRPr sz="1600" b="0" i="0" u="none" strike="noStrike" kern="1200" baseline="0">
                <a:ln>
                  <a:noFill/>
                </a:ln>
                <a:solidFill>
                  <a:schemeClr val="tx1"/>
                </a:solidFill>
                <a:latin typeface="Tw Cen MT" panose="020B0602020104020603" pitchFamily="34" charset="0"/>
                <a:ea typeface="+mn-ea"/>
                <a:cs typeface="+mn-cs"/>
              </a:defRPr>
            </a:pPr>
            <a:endParaRPr lang="en-US"/>
          </a:p>
        </c:txPr>
      </c:legendEntry>
      <c:layout>
        <c:manualLayout>
          <c:xMode val="edge"/>
          <c:yMode val="edge"/>
          <c:x val="0.7598607344321"/>
          <c:y val="0.35574267681787697"/>
          <c:w val="0.2389577983068083"/>
          <c:h val="0.19715580170480682"/>
        </c:manualLayout>
      </c:layout>
      <c:overlay val="0"/>
      <c:spPr>
        <a:noFill/>
        <a:ln>
          <a:noFill/>
        </a:ln>
        <a:effectLst/>
      </c:spPr>
      <c:txPr>
        <a:bodyPr rot="60000" spcFirstLastPara="1" vertOverflow="ellipsis" wrap="square" anchor="ctr" anchorCtr="1"/>
        <a:lstStyle/>
        <a:p>
          <a:pPr>
            <a:defRPr sz="1600" b="0" i="0" u="none" strike="noStrike" kern="1200" baseline="0">
              <a:solidFill>
                <a:schemeClr val="tx1"/>
              </a:solidFill>
              <a:latin typeface="Tw Cen MT" panose="020B0602020104020603"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16498533636656"/>
          <c:y val="0.1044387501969046"/>
          <c:w val="0.72143281499911704"/>
          <c:h val="0.67326359604171648"/>
        </c:manualLayout>
      </c:layout>
      <c:barChart>
        <c:barDir val="col"/>
        <c:grouping val="stacked"/>
        <c:varyColors val="0"/>
        <c:ser>
          <c:idx val="1"/>
          <c:order val="0"/>
          <c:tx>
            <c:strRef>
              <c:f>'Future production'!$C$4</c:f>
              <c:strCache>
                <c:ptCount val="1"/>
                <c:pt idx="0">
                  <c:v>Production from existing projects</c:v>
                </c:pt>
              </c:strCache>
            </c:strRef>
          </c:tx>
          <c:spPr>
            <a:solidFill>
              <a:srgbClr val="008080"/>
            </a:solidFill>
            <a:ln>
              <a:noFill/>
            </a:ln>
            <a:effectLst/>
          </c:spPr>
          <c:invertIfNegative val="0"/>
          <c:cat>
            <c:strRef>
              <c:f>'Future production'!$B$5:$B$29</c:f>
              <c:strCache>
                <c:ptCount val="25"/>
                <c:pt idx="0">
                  <c:v>Saudi Aramco</c:v>
                </c:pt>
                <c:pt idx="1">
                  <c:v>Petrobras</c:v>
                </c:pt>
                <c:pt idx="2">
                  <c:v>Suncor</c:v>
                </c:pt>
                <c:pt idx="3">
                  <c:v>PetroChina</c:v>
                </c:pt>
                <c:pt idx="4">
                  <c:v>Cenovus </c:v>
                </c:pt>
                <c:pt idx="5">
                  <c:v>CNRL</c:v>
                </c:pt>
                <c:pt idx="6">
                  <c:v>Sinopec</c:v>
                </c:pt>
                <c:pt idx="7">
                  <c:v>TotalEnergies</c:v>
                </c:pt>
                <c:pt idx="8">
                  <c:v>Eni</c:v>
                </c:pt>
                <c:pt idx="9">
                  <c:v>Shell</c:v>
                </c:pt>
                <c:pt idx="10">
                  <c:v>bp</c:v>
                </c:pt>
                <c:pt idx="11">
                  <c:v>ExxonMobil</c:v>
                </c:pt>
                <c:pt idx="12">
                  <c:v>Repsol</c:v>
                </c:pt>
                <c:pt idx="13">
                  <c:v>CNOOC</c:v>
                </c:pt>
                <c:pt idx="14">
                  <c:v>Chevron</c:v>
                </c:pt>
                <c:pt idx="15">
                  <c:v>Equinor</c:v>
                </c:pt>
                <c:pt idx="16">
                  <c:v>ConocoPhillips</c:v>
                </c:pt>
                <c:pt idx="17">
                  <c:v>Occidental</c:v>
                </c:pt>
                <c:pt idx="18">
                  <c:v>EQT</c:v>
                </c:pt>
                <c:pt idx="19">
                  <c:v>Pioneer</c:v>
                </c:pt>
                <c:pt idx="20">
                  <c:v>Coterra</c:v>
                </c:pt>
                <c:pt idx="21">
                  <c:v>Devon</c:v>
                </c:pt>
                <c:pt idx="22">
                  <c:v>Southwestern</c:v>
                </c:pt>
                <c:pt idx="23">
                  <c:v>EOG</c:v>
                </c:pt>
                <c:pt idx="24">
                  <c:v>Chesapeake</c:v>
                </c:pt>
              </c:strCache>
            </c:strRef>
          </c:cat>
          <c:val>
            <c:numRef>
              <c:f>'Future production'!$C$5:$C$29</c:f>
              <c:numCache>
                <c:formatCode>0%</c:formatCode>
                <c:ptCount val="25"/>
                <c:pt idx="0">
                  <c:v>0.97017882198063377</c:v>
                </c:pt>
                <c:pt idx="1">
                  <c:v>0.85658627990520575</c:v>
                </c:pt>
                <c:pt idx="2">
                  <c:v>0.8137480024480378</c:v>
                </c:pt>
                <c:pt idx="3">
                  <c:v>0.80048532123079841</c:v>
                </c:pt>
                <c:pt idx="4">
                  <c:v>0.74990076549159268</c:v>
                </c:pt>
                <c:pt idx="5">
                  <c:v>0.7430362808375639</c:v>
                </c:pt>
                <c:pt idx="6">
                  <c:v>0.7325158701236294</c:v>
                </c:pt>
                <c:pt idx="7">
                  <c:v>0.71287793057160931</c:v>
                </c:pt>
                <c:pt idx="8">
                  <c:v>0.66980253066179651</c:v>
                </c:pt>
                <c:pt idx="9">
                  <c:v>0.645173572452025</c:v>
                </c:pt>
                <c:pt idx="10">
                  <c:v>0.6208167764005339</c:v>
                </c:pt>
                <c:pt idx="11">
                  <c:v>0.61860473834736263</c:v>
                </c:pt>
                <c:pt idx="12">
                  <c:v>0.47379615284878079</c:v>
                </c:pt>
                <c:pt idx="13">
                  <c:v>0.47291601982172415</c:v>
                </c:pt>
                <c:pt idx="14">
                  <c:v>0.45139159599014167</c:v>
                </c:pt>
                <c:pt idx="15">
                  <c:v>0.41335327269082667</c:v>
                </c:pt>
                <c:pt idx="16">
                  <c:v>0.39315479395731695</c:v>
                </c:pt>
                <c:pt idx="17">
                  <c:v>0.34616985806385991</c:v>
                </c:pt>
                <c:pt idx="18">
                  <c:v>0.33560892782477836</c:v>
                </c:pt>
                <c:pt idx="19">
                  <c:v>0.19729059401807578</c:v>
                </c:pt>
                <c:pt idx="20">
                  <c:v>0.17774893703927652</c:v>
                </c:pt>
                <c:pt idx="21">
                  <c:v>0.17478950243333741</c:v>
                </c:pt>
                <c:pt idx="22">
                  <c:v>0.17119417602855161</c:v>
                </c:pt>
                <c:pt idx="23">
                  <c:v>0.16429909631931791</c:v>
                </c:pt>
                <c:pt idx="24">
                  <c:v>0.12740238894994382</c:v>
                </c:pt>
              </c:numCache>
            </c:numRef>
          </c:val>
          <c:extLst>
            <c:ext xmlns:c16="http://schemas.microsoft.com/office/drawing/2014/chart" uri="{C3380CC4-5D6E-409C-BE32-E72D297353CC}">
              <c16:uniqueId val="{00000000-7C46-4FFB-B063-A787FC94A3F3}"/>
            </c:ext>
          </c:extLst>
        </c:ser>
        <c:dLbls>
          <c:showLegendKey val="0"/>
          <c:showVal val="0"/>
          <c:showCatName val="0"/>
          <c:showSerName val="0"/>
          <c:showPercent val="0"/>
          <c:showBubbleSize val="0"/>
        </c:dLbls>
        <c:gapWidth val="70"/>
        <c:overlap val="100"/>
        <c:axId val="2120543056"/>
        <c:axId val="2120544368"/>
      </c:barChart>
      <c:catAx>
        <c:axId val="212054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Tw Cen MT" panose="020B0602020104020603" pitchFamily="34" charset="0"/>
                <a:ea typeface="+mn-ea"/>
                <a:cs typeface="+mn-cs"/>
              </a:defRPr>
            </a:pPr>
            <a:endParaRPr lang="en-US"/>
          </a:p>
        </c:txPr>
        <c:crossAx val="2120544368"/>
        <c:crosses val="autoZero"/>
        <c:auto val="1"/>
        <c:lblAlgn val="ctr"/>
        <c:lblOffset val="100"/>
        <c:noMultiLvlLbl val="0"/>
      </c:catAx>
      <c:valAx>
        <c:axId val="2120544368"/>
        <c:scaling>
          <c:orientation val="minMax"/>
          <c:max val="1"/>
          <c:min val="0"/>
        </c:scaling>
        <c:delete val="0"/>
        <c:axPos val="l"/>
        <c:majorGridlines>
          <c:spPr>
            <a:ln w="9525" cap="flat" cmpd="sng" algn="ctr">
              <a:solidFill>
                <a:schemeClr val="bg1">
                  <a:lumMod val="50000"/>
                  <a:alpha val="84000"/>
                </a:schemeClr>
              </a:solidFill>
              <a:prstDash val="sysDot"/>
              <a:round/>
            </a:ln>
            <a:effectLst/>
          </c:spPr>
        </c:majorGridlines>
        <c:minorGridlines>
          <c:spPr>
            <a:ln w="9525" cap="flat" cmpd="sng" algn="ctr">
              <a:solidFill>
                <a:schemeClr val="bg1">
                  <a:lumMod val="65000"/>
                  <a:alpha val="79000"/>
                </a:schemeClr>
              </a:solidFill>
              <a:round/>
            </a:ln>
            <a:effectLst>
              <a:outerShdw dist="50800" dir="5400000" sx="60000" sy="60000" algn="ctr" rotWithShape="0">
                <a:schemeClr val="bg1">
                  <a:lumMod val="65000"/>
                  <a:alpha val="0"/>
                </a:schemeClr>
              </a:outerShdw>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Tw Cen MT" panose="020B0602020104020603" pitchFamily="34" charset="0"/>
                <a:ea typeface="+mn-ea"/>
                <a:cs typeface="+mn-cs"/>
              </a:defRPr>
            </a:pPr>
            <a:endParaRPr lang="en-US"/>
          </a:p>
        </c:txPr>
        <c:crossAx val="2120543056"/>
        <c:crosses val="autoZero"/>
        <c:crossBetween val="between"/>
        <c:majorUnit val="0.5"/>
      </c:valAx>
      <c:spPr>
        <a:noFill/>
        <a:ln>
          <a:noFill/>
        </a:ln>
        <a:effectLst>
          <a:outerShdw blurRad="50800" dist="50800" dir="5400000" algn="ctr" rotWithShape="0">
            <a:schemeClr val="bg1"/>
          </a:outerShdw>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16498533636656"/>
          <c:y val="0.1044387501969046"/>
          <c:w val="0.72143281499911704"/>
          <c:h val="0.67326359604171648"/>
        </c:manualLayout>
      </c:layout>
      <c:barChart>
        <c:barDir val="col"/>
        <c:grouping val="stacked"/>
        <c:varyColors val="0"/>
        <c:ser>
          <c:idx val="1"/>
          <c:order val="0"/>
          <c:tx>
            <c:strRef>
              <c:f>'Future production vs BAU'!$C$5</c:f>
              <c:strCache>
                <c:ptCount val="1"/>
                <c:pt idx="0">
                  <c:v>Production from existing projects</c:v>
                </c:pt>
              </c:strCache>
            </c:strRef>
          </c:tx>
          <c:spPr>
            <a:solidFill>
              <a:srgbClr val="008080"/>
            </a:solidFill>
            <a:ln>
              <a:noFill/>
            </a:ln>
            <a:effectLst/>
          </c:spPr>
          <c:invertIfNegative val="0"/>
          <c:cat>
            <c:strRef>
              <c:f>'Future production vs BAU'!$B$6:$B$30</c:f>
              <c:strCache>
                <c:ptCount val="25"/>
                <c:pt idx="0">
                  <c:v>Saudi Aramco</c:v>
                </c:pt>
                <c:pt idx="1">
                  <c:v>Petrobras</c:v>
                </c:pt>
                <c:pt idx="2">
                  <c:v>Suncor</c:v>
                </c:pt>
                <c:pt idx="3">
                  <c:v>PetroChina</c:v>
                </c:pt>
                <c:pt idx="4">
                  <c:v>Cenovus </c:v>
                </c:pt>
                <c:pt idx="5">
                  <c:v>CNRL</c:v>
                </c:pt>
                <c:pt idx="6">
                  <c:v>Sinopec</c:v>
                </c:pt>
                <c:pt idx="7">
                  <c:v>TotalEnergies</c:v>
                </c:pt>
                <c:pt idx="8">
                  <c:v>Eni</c:v>
                </c:pt>
                <c:pt idx="9">
                  <c:v>Shell</c:v>
                </c:pt>
                <c:pt idx="10">
                  <c:v>bp</c:v>
                </c:pt>
                <c:pt idx="11">
                  <c:v>ExxonMobil</c:v>
                </c:pt>
                <c:pt idx="12">
                  <c:v>Repsol</c:v>
                </c:pt>
                <c:pt idx="13">
                  <c:v>CNOOC</c:v>
                </c:pt>
                <c:pt idx="14">
                  <c:v>Chevron</c:v>
                </c:pt>
                <c:pt idx="15">
                  <c:v>Equinor</c:v>
                </c:pt>
                <c:pt idx="16">
                  <c:v>ConocoPhillips</c:v>
                </c:pt>
                <c:pt idx="17">
                  <c:v>Occidental</c:v>
                </c:pt>
                <c:pt idx="18">
                  <c:v>EQT</c:v>
                </c:pt>
                <c:pt idx="19">
                  <c:v>Pioneer</c:v>
                </c:pt>
                <c:pt idx="20">
                  <c:v>Coterra</c:v>
                </c:pt>
                <c:pt idx="21">
                  <c:v>Devon</c:v>
                </c:pt>
                <c:pt idx="22">
                  <c:v>Southwestern</c:v>
                </c:pt>
                <c:pt idx="23">
                  <c:v>EOG</c:v>
                </c:pt>
                <c:pt idx="24">
                  <c:v>Chesapeake</c:v>
                </c:pt>
              </c:strCache>
            </c:strRef>
          </c:cat>
          <c:val>
            <c:numRef>
              <c:f>'Future production vs BAU'!$C$6:$C$30</c:f>
              <c:numCache>
                <c:formatCode>0%</c:formatCode>
                <c:ptCount val="25"/>
                <c:pt idx="0">
                  <c:v>0.97017882198063377</c:v>
                </c:pt>
                <c:pt idx="1">
                  <c:v>0.85658627990520575</c:v>
                </c:pt>
                <c:pt idx="2">
                  <c:v>0.8137480024480378</c:v>
                </c:pt>
                <c:pt idx="3">
                  <c:v>0.80048532123079841</c:v>
                </c:pt>
                <c:pt idx="4">
                  <c:v>0.74990076549159268</c:v>
                </c:pt>
                <c:pt idx="5">
                  <c:v>0.7430362808375639</c:v>
                </c:pt>
                <c:pt idx="6">
                  <c:v>0.7325158701236294</c:v>
                </c:pt>
                <c:pt idx="7">
                  <c:v>0.71287793057160931</c:v>
                </c:pt>
                <c:pt idx="8">
                  <c:v>0.66980253066179651</c:v>
                </c:pt>
                <c:pt idx="9">
                  <c:v>0.645173572452025</c:v>
                </c:pt>
                <c:pt idx="10">
                  <c:v>0.6208167764005339</c:v>
                </c:pt>
                <c:pt idx="11">
                  <c:v>0.61860473834736263</c:v>
                </c:pt>
                <c:pt idx="12">
                  <c:v>0.47379615284878079</c:v>
                </c:pt>
                <c:pt idx="13">
                  <c:v>0.47291601982172415</c:v>
                </c:pt>
                <c:pt idx="14">
                  <c:v>0.45139159599014167</c:v>
                </c:pt>
                <c:pt idx="15">
                  <c:v>0.41335327269082667</c:v>
                </c:pt>
                <c:pt idx="16">
                  <c:v>0.39315479395731695</c:v>
                </c:pt>
                <c:pt idx="17">
                  <c:v>0.34616985806385991</c:v>
                </c:pt>
                <c:pt idx="18">
                  <c:v>0.33560892782477836</c:v>
                </c:pt>
                <c:pt idx="19">
                  <c:v>0.19729059401807578</c:v>
                </c:pt>
                <c:pt idx="20">
                  <c:v>0.17774893703927652</c:v>
                </c:pt>
                <c:pt idx="21">
                  <c:v>0.17478950243333741</c:v>
                </c:pt>
                <c:pt idx="22">
                  <c:v>0.17119417602855161</c:v>
                </c:pt>
                <c:pt idx="23">
                  <c:v>0.16429909631931791</c:v>
                </c:pt>
                <c:pt idx="24">
                  <c:v>0.12740238894994382</c:v>
                </c:pt>
              </c:numCache>
            </c:numRef>
          </c:val>
          <c:extLst>
            <c:ext xmlns:c16="http://schemas.microsoft.com/office/drawing/2014/chart" uri="{C3380CC4-5D6E-409C-BE32-E72D297353CC}">
              <c16:uniqueId val="{00000000-0157-4CFB-A9CE-6169476E545A}"/>
            </c:ext>
          </c:extLst>
        </c:ser>
        <c:ser>
          <c:idx val="2"/>
          <c:order val="1"/>
          <c:tx>
            <c:strRef>
              <c:f>'Future production vs BAU'!$D$5</c:f>
              <c:strCache>
                <c:ptCount val="1"/>
                <c:pt idx="0">
                  <c:v>Production from BAU investment</c:v>
                </c:pt>
              </c:strCache>
            </c:strRef>
          </c:tx>
          <c:spPr>
            <a:solidFill>
              <a:schemeClr val="bg1">
                <a:lumMod val="75000"/>
              </a:schemeClr>
            </a:solidFill>
            <a:ln>
              <a:noFill/>
            </a:ln>
            <a:effectLst/>
          </c:spPr>
          <c:invertIfNegative val="0"/>
          <c:cat>
            <c:strRef>
              <c:f>'Future production vs BAU'!$B$6:$B$30</c:f>
              <c:strCache>
                <c:ptCount val="25"/>
                <c:pt idx="0">
                  <c:v>Saudi Aramco</c:v>
                </c:pt>
                <c:pt idx="1">
                  <c:v>Petrobras</c:v>
                </c:pt>
                <c:pt idx="2">
                  <c:v>Suncor</c:v>
                </c:pt>
                <c:pt idx="3">
                  <c:v>PetroChina</c:v>
                </c:pt>
                <c:pt idx="4">
                  <c:v>Cenovus </c:v>
                </c:pt>
                <c:pt idx="5">
                  <c:v>CNRL</c:v>
                </c:pt>
                <c:pt idx="6">
                  <c:v>Sinopec</c:v>
                </c:pt>
                <c:pt idx="7">
                  <c:v>TotalEnergies</c:v>
                </c:pt>
                <c:pt idx="8">
                  <c:v>Eni</c:v>
                </c:pt>
                <c:pt idx="9">
                  <c:v>Shell</c:v>
                </c:pt>
                <c:pt idx="10">
                  <c:v>bp</c:v>
                </c:pt>
                <c:pt idx="11">
                  <c:v>ExxonMobil</c:v>
                </c:pt>
                <c:pt idx="12">
                  <c:v>Repsol</c:v>
                </c:pt>
                <c:pt idx="13">
                  <c:v>CNOOC</c:v>
                </c:pt>
                <c:pt idx="14">
                  <c:v>Chevron</c:v>
                </c:pt>
                <c:pt idx="15">
                  <c:v>Equinor</c:v>
                </c:pt>
                <c:pt idx="16">
                  <c:v>ConocoPhillips</c:v>
                </c:pt>
                <c:pt idx="17">
                  <c:v>Occidental</c:v>
                </c:pt>
                <c:pt idx="18">
                  <c:v>EQT</c:v>
                </c:pt>
                <c:pt idx="19">
                  <c:v>Pioneer</c:v>
                </c:pt>
                <c:pt idx="20">
                  <c:v>Coterra</c:v>
                </c:pt>
                <c:pt idx="21">
                  <c:v>Devon</c:v>
                </c:pt>
                <c:pt idx="22">
                  <c:v>Southwestern</c:v>
                </c:pt>
                <c:pt idx="23">
                  <c:v>EOG</c:v>
                </c:pt>
                <c:pt idx="24">
                  <c:v>Chesapeake</c:v>
                </c:pt>
              </c:strCache>
            </c:strRef>
          </c:cat>
          <c:val>
            <c:numRef>
              <c:f>'Future production vs BAU'!$D$6:$D$30</c:f>
              <c:numCache>
                <c:formatCode>0%</c:formatCode>
                <c:ptCount val="25"/>
                <c:pt idx="0">
                  <c:v>0.10163198068118745</c:v>
                </c:pt>
                <c:pt idx="1">
                  <c:v>0.61239914422075625</c:v>
                </c:pt>
                <c:pt idx="2">
                  <c:v>0.23378282385165733</c:v>
                </c:pt>
                <c:pt idx="3">
                  <c:v>0.25594358017424546</c:v>
                </c:pt>
                <c:pt idx="4">
                  <c:v>0.32844335974727445</c:v>
                </c:pt>
                <c:pt idx="5">
                  <c:v>0.49347282278862004</c:v>
                </c:pt>
                <c:pt idx="6">
                  <c:v>0.37803545412120282</c:v>
                </c:pt>
                <c:pt idx="7">
                  <c:v>0.53361579384285585</c:v>
                </c:pt>
                <c:pt idx="8">
                  <c:v>0.62359418949731216</c:v>
                </c:pt>
                <c:pt idx="9">
                  <c:v>0.47055235073698687</c:v>
                </c:pt>
                <c:pt idx="10">
                  <c:v>0.5541851126593188</c:v>
                </c:pt>
                <c:pt idx="11">
                  <c:v>0.51453702503496457</c:v>
                </c:pt>
                <c:pt idx="12">
                  <c:v>0.66971984585887978</c:v>
                </c:pt>
                <c:pt idx="13">
                  <c:v>0.48440165570722787</c:v>
                </c:pt>
                <c:pt idx="14">
                  <c:v>0.7184638508226292</c:v>
                </c:pt>
                <c:pt idx="15">
                  <c:v>0.38810364969969924</c:v>
                </c:pt>
                <c:pt idx="16">
                  <c:v>0.67264172567353708</c:v>
                </c:pt>
                <c:pt idx="17">
                  <c:v>0.65681508541276934</c:v>
                </c:pt>
                <c:pt idx="18">
                  <c:v>0.73034473824558821</c:v>
                </c:pt>
                <c:pt idx="19">
                  <c:v>0.91357651831746212</c:v>
                </c:pt>
                <c:pt idx="20">
                  <c:v>0.67651049804161945</c:v>
                </c:pt>
                <c:pt idx="21">
                  <c:v>0.63241186379933412</c:v>
                </c:pt>
                <c:pt idx="22">
                  <c:v>0.76488565388796426</c:v>
                </c:pt>
                <c:pt idx="23">
                  <c:v>0.91011369986634094</c:v>
                </c:pt>
                <c:pt idx="24">
                  <c:v>0.44235806672899669</c:v>
                </c:pt>
              </c:numCache>
            </c:numRef>
          </c:val>
          <c:extLst>
            <c:ext xmlns:c16="http://schemas.microsoft.com/office/drawing/2014/chart" uri="{C3380CC4-5D6E-409C-BE32-E72D297353CC}">
              <c16:uniqueId val="{00000001-0157-4CFB-A9CE-6169476E545A}"/>
            </c:ext>
          </c:extLst>
        </c:ser>
        <c:dLbls>
          <c:showLegendKey val="0"/>
          <c:showVal val="0"/>
          <c:showCatName val="0"/>
          <c:showSerName val="0"/>
          <c:showPercent val="0"/>
          <c:showBubbleSize val="0"/>
        </c:dLbls>
        <c:gapWidth val="70"/>
        <c:overlap val="100"/>
        <c:axId val="2120543056"/>
        <c:axId val="2120544368"/>
      </c:barChart>
      <c:catAx>
        <c:axId val="212054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Tw Cen MT" panose="020B0602020104020603" pitchFamily="34" charset="0"/>
                <a:ea typeface="+mn-ea"/>
                <a:cs typeface="+mn-cs"/>
              </a:defRPr>
            </a:pPr>
            <a:endParaRPr lang="en-US"/>
          </a:p>
        </c:txPr>
        <c:crossAx val="2120544368"/>
        <c:crosses val="autoZero"/>
        <c:auto val="1"/>
        <c:lblAlgn val="ctr"/>
        <c:lblOffset val="100"/>
        <c:noMultiLvlLbl val="0"/>
      </c:catAx>
      <c:valAx>
        <c:axId val="2120544368"/>
        <c:scaling>
          <c:orientation val="minMax"/>
          <c:max val="1.5"/>
          <c:min val="0"/>
        </c:scaling>
        <c:delete val="0"/>
        <c:axPos val="l"/>
        <c:majorGridlines>
          <c:spPr>
            <a:ln w="9525" cap="flat" cmpd="sng" algn="ctr">
              <a:solidFill>
                <a:schemeClr val="bg1">
                  <a:lumMod val="50000"/>
                  <a:alpha val="84000"/>
                </a:schemeClr>
              </a:solidFill>
              <a:prstDash val="sysDot"/>
              <a:round/>
            </a:ln>
            <a:effectLst/>
          </c:spPr>
        </c:majorGridlines>
        <c:minorGridlines>
          <c:spPr>
            <a:ln w="9525" cap="flat" cmpd="sng" algn="ctr">
              <a:solidFill>
                <a:schemeClr val="bg1">
                  <a:lumMod val="65000"/>
                  <a:alpha val="79000"/>
                </a:schemeClr>
              </a:solidFill>
              <a:round/>
            </a:ln>
            <a:effectLst>
              <a:outerShdw dist="50800" dir="5400000" sx="60000" sy="60000" algn="ctr" rotWithShape="0">
                <a:schemeClr val="bg1">
                  <a:lumMod val="65000"/>
                  <a:alpha val="0"/>
                </a:schemeClr>
              </a:outerShdw>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Tw Cen MT" panose="020B0602020104020603" pitchFamily="34" charset="0"/>
                <a:ea typeface="+mn-ea"/>
                <a:cs typeface="+mn-cs"/>
              </a:defRPr>
            </a:pPr>
            <a:endParaRPr lang="en-US"/>
          </a:p>
        </c:txPr>
        <c:crossAx val="2120543056"/>
        <c:crosses val="autoZero"/>
        <c:crossBetween val="between"/>
        <c:majorUnit val="0.5"/>
      </c:valAx>
      <c:spPr>
        <a:noFill/>
        <a:ln>
          <a:noFill/>
        </a:ln>
        <a:effectLst>
          <a:outerShdw blurRad="50800" dist="50800" dir="5400000" algn="ctr" rotWithShape="0">
            <a:schemeClr val="bg1"/>
          </a:outerShdw>
        </a:effectLst>
      </c:spPr>
    </c:plotArea>
    <c:legend>
      <c:legendPos val="b"/>
      <c:layout>
        <c:manualLayout>
          <c:xMode val="edge"/>
          <c:yMode val="edge"/>
          <c:x val="0.61945362447902741"/>
          <c:y val="4.8813121832428495E-2"/>
          <c:w val="0.23465237734171726"/>
          <c:h val="0.12442383437762154"/>
        </c:manualLayout>
      </c:layout>
      <c:overlay val="0"/>
      <c:spPr>
        <a:solidFill>
          <a:sysClr val="window" lastClr="FFFFFF"/>
        </a:solidFill>
        <a:ln>
          <a:solidFill>
            <a:schemeClr val="bg1">
              <a:lumMod val="50000"/>
            </a:schemeClr>
          </a:solidFill>
        </a:ln>
        <a:effectLst/>
      </c:spPr>
      <c:txPr>
        <a:bodyPr rot="0" spcFirstLastPara="1" vertOverflow="ellipsis" vert="horz" wrap="square" anchor="ctr" anchorCtr="1"/>
        <a:lstStyle/>
        <a:p>
          <a:pPr>
            <a:defRPr sz="2000" b="0" i="0" u="none" strike="noStrike" kern="1200" baseline="0">
              <a:solidFill>
                <a:schemeClr val="tx1"/>
              </a:solidFill>
              <a:latin typeface="Tw Cen MT" panose="020B0602020104020603"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16498533636656"/>
          <c:y val="0.1044387501969046"/>
          <c:w val="0.72143281499911704"/>
          <c:h val="0.67326359604171648"/>
        </c:manualLayout>
      </c:layout>
      <c:barChart>
        <c:barDir val="col"/>
        <c:grouping val="stacked"/>
        <c:varyColors val="0"/>
        <c:ser>
          <c:idx val="1"/>
          <c:order val="0"/>
          <c:tx>
            <c:strRef>
              <c:f>'Production_Declines (3)'!$B$96</c:f>
              <c:strCache>
                <c:ptCount val="1"/>
                <c:pt idx="0">
                  <c:v>Production from existing projects</c:v>
                </c:pt>
              </c:strCache>
            </c:strRef>
          </c:tx>
          <c:spPr>
            <a:solidFill>
              <a:srgbClr val="008080"/>
            </a:solidFill>
            <a:ln>
              <a:noFill/>
            </a:ln>
            <a:effectLst/>
          </c:spPr>
          <c:invertIfNegative val="0"/>
          <c:cat>
            <c:strRef>
              <c:f>'Production_Declines (3)'!$A$97:$A$121</c:f>
              <c:strCache>
                <c:ptCount val="25"/>
                <c:pt idx="0">
                  <c:v>Saudi Aramco</c:v>
                </c:pt>
                <c:pt idx="1">
                  <c:v>Petrobras</c:v>
                </c:pt>
                <c:pt idx="2">
                  <c:v>Suncor</c:v>
                </c:pt>
                <c:pt idx="3">
                  <c:v>PetroChina</c:v>
                </c:pt>
                <c:pt idx="4">
                  <c:v>Cenovus </c:v>
                </c:pt>
                <c:pt idx="5">
                  <c:v>CNRL</c:v>
                </c:pt>
                <c:pt idx="6">
                  <c:v>Sinopec</c:v>
                </c:pt>
                <c:pt idx="7">
                  <c:v>TotalEnergies</c:v>
                </c:pt>
                <c:pt idx="8">
                  <c:v>Eni</c:v>
                </c:pt>
                <c:pt idx="9">
                  <c:v>Shell</c:v>
                </c:pt>
                <c:pt idx="10">
                  <c:v>bp</c:v>
                </c:pt>
                <c:pt idx="11">
                  <c:v>ExxonMobil</c:v>
                </c:pt>
                <c:pt idx="12">
                  <c:v>Repsol</c:v>
                </c:pt>
                <c:pt idx="13">
                  <c:v>CNOOC</c:v>
                </c:pt>
                <c:pt idx="14">
                  <c:v>Chevron</c:v>
                </c:pt>
                <c:pt idx="15">
                  <c:v>Equinor</c:v>
                </c:pt>
                <c:pt idx="16">
                  <c:v>ConocoPhillips</c:v>
                </c:pt>
                <c:pt idx="17">
                  <c:v>Occidental</c:v>
                </c:pt>
                <c:pt idx="18">
                  <c:v>EQT</c:v>
                </c:pt>
                <c:pt idx="19">
                  <c:v>Pioneer</c:v>
                </c:pt>
                <c:pt idx="20">
                  <c:v>Coterra</c:v>
                </c:pt>
                <c:pt idx="21">
                  <c:v>Devon</c:v>
                </c:pt>
                <c:pt idx="22">
                  <c:v>Southwestern</c:v>
                </c:pt>
                <c:pt idx="23">
                  <c:v>EOG</c:v>
                </c:pt>
                <c:pt idx="24">
                  <c:v>Chesapeake</c:v>
                </c:pt>
              </c:strCache>
            </c:strRef>
          </c:cat>
          <c:val>
            <c:numRef>
              <c:f>'Production_Declines (3)'!$B$97:$B$121</c:f>
              <c:numCache>
                <c:formatCode>0%</c:formatCode>
                <c:ptCount val="25"/>
                <c:pt idx="0">
                  <c:v>0.97017882198063377</c:v>
                </c:pt>
                <c:pt idx="1">
                  <c:v>0.85658627990520575</c:v>
                </c:pt>
                <c:pt idx="2">
                  <c:v>0.8137480024480378</c:v>
                </c:pt>
                <c:pt idx="3">
                  <c:v>0.80048532123079841</c:v>
                </c:pt>
                <c:pt idx="4">
                  <c:v>0.74990076549159268</c:v>
                </c:pt>
                <c:pt idx="5">
                  <c:v>0.7430362808375639</c:v>
                </c:pt>
                <c:pt idx="6">
                  <c:v>0.7325158701236294</c:v>
                </c:pt>
                <c:pt idx="7">
                  <c:v>0.71287793057160931</c:v>
                </c:pt>
                <c:pt idx="8">
                  <c:v>0.66980253066179651</c:v>
                </c:pt>
                <c:pt idx="9">
                  <c:v>0.645173572452025</c:v>
                </c:pt>
                <c:pt idx="10">
                  <c:v>0.6208167764005339</c:v>
                </c:pt>
                <c:pt idx="11">
                  <c:v>0.61860473834736263</c:v>
                </c:pt>
                <c:pt idx="12">
                  <c:v>0.47379615284878079</c:v>
                </c:pt>
                <c:pt idx="13">
                  <c:v>0.47291601982172415</c:v>
                </c:pt>
                <c:pt idx="14">
                  <c:v>0.45139159599014167</c:v>
                </c:pt>
                <c:pt idx="15">
                  <c:v>0.41335327269082667</c:v>
                </c:pt>
                <c:pt idx="16">
                  <c:v>0.39315479395731695</c:v>
                </c:pt>
                <c:pt idx="17">
                  <c:v>0.34616985806385991</c:v>
                </c:pt>
                <c:pt idx="18">
                  <c:v>0.33560892782477836</c:v>
                </c:pt>
                <c:pt idx="19">
                  <c:v>0.19729059401807578</c:v>
                </c:pt>
                <c:pt idx="20">
                  <c:v>0.17774893703927652</c:v>
                </c:pt>
                <c:pt idx="21">
                  <c:v>0.17478950243333741</c:v>
                </c:pt>
                <c:pt idx="22">
                  <c:v>0.17119417602855161</c:v>
                </c:pt>
                <c:pt idx="23">
                  <c:v>0.16429909631931791</c:v>
                </c:pt>
                <c:pt idx="24">
                  <c:v>0.12740238894994382</c:v>
                </c:pt>
              </c:numCache>
            </c:numRef>
          </c:val>
          <c:extLst>
            <c:ext xmlns:c16="http://schemas.microsoft.com/office/drawing/2014/chart" uri="{C3380CC4-5D6E-409C-BE32-E72D297353CC}">
              <c16:uniqueId val="{00000000-96F0-4BCB-9673-82260EAE7BD2}"/>
            </c:ext>
          </c:extLst>
        </c:ser>
        <c:ser>
          <c:idx val="2"/>
          <c:order val="1"/>
          <c:tx>
            <c:strRef>
              <c:f>'Production_Declines (3)'!$C$96</c:f>
              <c:strCache>
                <c:ptCount val="1"/>
                <c:pt idx="0">
                  <c:v>Production from BAU Investment</c:v>
                </c:pt>
              </c:strCache>
            </c:strRef>
          </c:tx>
          <c:spPr>
            <a:solidFill>
              <a:schemeClr val="bg1">
                <a:lumMod val="75000"/>
              </a:schemeClr>
            </a:solidFill>
            <a:ln>
              <a:noFill/>
            </a:ln>
            <a:effectLst/>
          </c:spPr>
          <c:invertIfNegative val="0"/>
          <c:cat>
            <c:strRef>
              <c:f>'Production_Declines (3)'!$A$97:$A$121</c:f>
              <c:strCache>
                <c:ptCount val="25"/>
                <c:pt idx="0">
                  <c:v>Saudi Aramco</c:v>
                </c:pt>
                <c:pt idx="1">
                  <c:v>Petrobras</c:v>
                </c:pt>
                <c:pt idx="2">
                  <c:v>Suncor</c:v>
                </c:pt>
                <c:pt idx="3">
                  <c:v>PetroChina</c:v>
                </c:pt>
                <c:pt idx="4">
                  <c:v>Cenovus </c:v>
                </c:pt>
                <c:pt idx="5">
                  <c:v>CNRL</c:v>
                </c:pt>
                <c:pt idx="6">
                  <c:v>Sinopec</c:v>
                </c:pt>
                <c:pt idx="7">
                  <c:v>TotalEnergies</c:v>
                </c:pt>
                <c:pt idx="8">
                  <c:v>Eni</c:v>
                </c:pt>
                <c:pt idx="9">
                  <c:v>Shell</c:v>
                </c:pt>
                <c:pt idx="10">
                  <c:v>bp</c:v>
                </c:pt>
                <c:pt idx="11">
                  <c:v>ExxonMobil</c:v>
                </c:pt>
                <c:pt idx="12">
                  <c:v>Repsol</c:v>
                </c:pt>
                <c:pt idx="13">
                  <c:v>CNOOC</c:v>
                </c:pt>
                <c:pt idx="14">
                  <c:v>Chevron</c:v>
                </c:pt>
                <c:pt idx="15">
                  <c:v>Equinor</c:v>
                </c:pt>
                <c:pt idx="16">
                  <c:v>ConocoPhillips</c:v>
                </c:pt>
                <c:pt idx="17">
                  <c:v>Occidental</c:v>
                </c:pt>
                <c:pt idx="18">
                  <c:v>EQT</c:v>
                </c:pt>
                <c:pt idx="19">
                  <c:v>Pioneer</c:v>
                </c:pt>
                <c:pt idx="20">
                  <c:v>Coterra</c:v>
                </c:pt>
                <c:pt idx="21">
                  <c:v>Devon</c:v>
                </c:pt>
                <c:pt idx="22">
                  <c:v>Southwestern</c:v>
                </c:pt>
                <c:pt idx="23">
                  <c:v>EOG</c:v>
                </c:pt>
                <c:pt idx="24">
                  <c:v>Chesapeake</c:v>
                </c:pt>
              </c:strCache>
            </c:strRef>
          </c:cat>
          <c:val>
            <c:numRef>
              <c:f>'Production_Declines (3)'!$C$97:$C$121</c:f>
              <c:numCache>
                <c:formatCode>0%</c:formatCode>
                <c:ptCount val="25"/>
                <c:pt idx="0">
                  <c:v>0.10163198068118745</c:v>
                </c:pt>
                <c:pt idx="1">
                  <c:v>0.61239914422075625</c:v>
                </c:pt>
                <c:pt idx="2">
                  <c:v>0.23378282385165733</c:v>
                </c:pt>
                <c:pt idx="3">
                  <c:v>0.25594358017424546</c:v>
                </c:pt>
                <c:pt idx="4">
                  <c:v>0.32844335974727445</c:v>
                </c:pt>
                <c:pt idx="5">
                  <c:v>0.49347282278862004</c:v>
                </c:pt>
                <c:pt idx="6">
                  <c:v>0.37803545412120282</c:v>
                </c:pt>
                <c:pt idx="7">
                  <c:v>0.53361579384285585</c:v>
                </c:pt>
                <c:pt idx="8">
                  <c:v>0.62359418949731216</c:v>
                </c:pt>
                <c:pt idx="9">
                  <c:v>0.47055235073698687</c:v>
                </c:pt>
                <c:pt idx="10">
                  <c:v>0.5541851126593188</c:v>
                </c:pt>
                <c:pt idx="11">
                  <c:v>0.51453702503496457</c:v>
                </c:pt>
                <c:pt idx="12">
                  <c:v>0.66971984585887978</c:v>
                </c:pt>
                <c:pt idx="13">
                  <c:v>0.48440165570722787</c:v>
                </c:pt>
                <c:pt idx="14">
                  <c:v>0.7184638508226292</c:v>
                </c:pt>
                <c:pt idx="15">
                  <c:v>0.38810364969969924</c:v>
                </c:pt>
                <c:pt idx="16">
                  <c:v>0.67264172567353708</c:v>
                </c:pt>
                <c:pt idx="17">
                  <c:v>0.65681508541276934</c:v>
                </c:pt>
                <c:pt idx="18">
                  <c:v>0.73034473824558821</c:v>
                </c:pt>
                <c:pt idx="19">
                  <c:v>0.91357651831746212</c:v>
                </c:pt>
                <c:pt idx="20">
                  <c:v>0.67651049804161945</c:v>
                </c:pt>
                <c:pt idx="21">
                  <c:v>0.63241186379933412</c:v>
                </c:pt>
                <c:pt idx="22">
                  <c:v>0.76488565388796426</c:v>
                </c:pt>
                <c:pt idx="23">
                  <c:v>0.91011369986634094</c:v>
                </c:pt>
                <c:pt idx="24">
                  <c:v>0.44235806672899669</c:v>
                </c:pt>
              </c:numCache>
            </c:numRef>
          </c:val>
          <c:extLst>
            <c:ext xmlns:c16="http://schemas.microsoft.com/office/drawing/2014/chart" uri="{C3380CC4-5D6E-409C-BE32-E72D297353CC}">
              <c16:uniqueId val="{00000001-96F0-4BCB-9673-82260EAE7BD2}"/>
            </c:ext>
          </c:extLst>
        </c:ser>
        <c:dLbls>
          <c:showLegendKey val="0"/>
          <c:showVal val="0"/>
          <c:showCatName val="0"/>
          <c:showSerName val="0"/>
          <c:showPercent val="0"/>
          <c:showBubbleSize val="0"/>
        </c:dLbls>
        <c:gapWidth val="70"/>
        <c:overlap val="100"/>
        <c:axId val="2120543056"/>
        <c:axId val="2120544368"/>
      </c:barChart>
      <c:catAx>
        <c:axId val="212054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200" b="0" i="0" u="none" strike="noStrike" kern="1200" baseline="0">
                <a:solidFill>
                  <a:schemeClr val="tx1"/>
                </a:solidFill>
                <a:latin typeface="Tw Cen MT" panose="020B0602020104020603" pitchFamily="34" charset="0"/>
                <a:ea typeface="+mn-ea"/>
                <a:cs typeface="+mn-cs"/>
              </a:defRPr>
            </a:pPr>
            <a:endParaRPr lang="en-US"/>
          </a:p>
        </c:txPr>
        <c:crossAx val="2120544368"/>
        <c:crosses val="autoZero"/>
        <c:auto val="1"/>
        <c:lblAlgn val="ctr"/>
        <c:lblOffset val="100"/>
        <c:noMultiLvlLbl val="0"/>
      </c:catAx>
      <c:valAx>
        <c:axId val="2120544368"/>
        <c:scaling>
          <c:orientation val="minMax"/>
          <c:max val="1.5"/>
          <c:min val="0"/>
        </c:scaling>
        <c:delete val="0"/>
        <c:axPos val="r"/>
        <c:majorGridlines>
          <c:spPr>
            <a:ln w="9525" cap="flat" cmpd="sng" algn="ctr">
              <a:solidFill>
                <a:schemeClr val="bg1">
                  <a:lumMod val="50000"/>
                  <a:alpha val="84000"/>
                </a:schemeClr>
              </a:solidFill>
              <a:prstDash val="sysDot"/>
              <a:round/>
            </a:ln>
            <a:effectLst/>
          </c:spPr>
        </c:majorGridlines>
        <c:minorGridlines>
          <c:spPr>
            <a:ln w="9525" cap="flat" cmpd="sng" algn="ctr">
              <a:solidFill>
                <a:schemeClr val="bg1">
                  <a:lumMod val="65000"/>
                  <a:alpha val="79000"/>
                </a:schemeClr>
              </a:solidFill>
              <a:round/>
            </a:ln>
            <a:effectLst>
              <a:outerShdw dist="50800" dir="5400000" sx="60000" sy="60000" algn="ctr" rotWithShape="0">
                <a:schemeClr val="bg1">
                  <a:lumMod val="65000"/>
                  <a:alpha val="0"/>
                </a:schemeClr>
              </a:outerShdw>
            </a:effectLst>
          </c:spPr>
        </c:minorGridlines>
        <c:title>
          <c:tx>
            <c:rich>
              <a:bodyPr rot="-5400000" spcFirstLastPara="1" vertOverflow="ellipsis" vert="horz" wrap="square" anchor="ctr" anchorCtr="1"/>
              <a:lstStyle/>
              <a:p>
                <a:pPr>
                  <a:defRPr sz="2200" b="0" i="0" u="none" strike="noStrike" kern="1200" baseline="0">
                    <a:solidFill>
                      <a:schemeClr val="tx1"/>
                    </a:solidFill>
                    <a:latin typeface="Tw Cen MT" panose="020B0602020104020603" pitchFamily="34" charset="0"/>
                    <a:ea typeface="+mn-ea"/>
                    <a:cs typeface="+mn-cs"/>
                  </a:defRPr>
                </a:pPr>
                <a:r>
                  <a:rPr lang="en-US" sz="2200">
                    <a:solidFill>
                      <a:schemeClr val="tx1"/>
                    </a:solidFill>
                    <a:latin typeface="Tw Cen MT" panose="020B0602020104020603" pitchFamily="34" charset="0"/>
                  </a:rPr>
                  <a:t>Production change vs 2022</a:t>
                </a:r>
              </a:p>
            </c:rich>
          </c:tx>
          <c:layout>
            <c:manualLayout>
              <c:xMode val="edge"/>
              <c:yMode val="edge"/>
              <c:x val="5.6678405572138782E-2"/>
              <c:y val="0.22883250878957362"/>
            </c:manualLayout>
          </c:layout>
          <c:overlay val="0"/>
          <c:spPr>
            <a:noFill/>
            <a:ln>
              <a:noFill/>
            </a:ln>
            <a:effectLst/>
          </c:spPr>
          <c:txPr>
            <a:bodyPr rot="-5400000" spcFirstLastPara="1" vertOverflow="ellipsis" vert="horz" wrap="square" anchor="ctr" anchorCtr="1"/>
            <a:lstStyle/>
            <a:p>
              <a:pPr>
                <a:defRPr sz="2200" b="0" i="0" u="none" strike="noStrike" kern="1200" baseline="0">
                  <a:solidFill>
                    <a:schemeClr val="tx1"/>
                  </a:solidFill>
                  <a:latin typeface="Tw Cen MT" panose="020B0602020104020603" pitchFamily="34" charset="0"/>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700" b="0" i="0" u="none" strike="noStrike" kern="1200" baseline="0">
                <a:solidFill>
                  <a:schemeClr val="tx1"/>
                </a:solidFill>
                <a:latin typeface="Tw Cen MT" panose="020B0602020104020603" pitchFamily="34" charset="0"/>
                <a:ea typeface="+mn-ea"/>
                <a:cs typeface="+mn-cs"/>
              </a:defRPr>
            </a:pPr>
            <a:endParaRPr lang="en-US"/>
          </a:p>
        </c:txPr>
        <c:crossAx val="2120543056"/>
        <c:crosses val="max"/>
        <c:crossBetween val="between"/>
        <c:majorUnit val="0.5"/>
      </c:valAx>
      <c:spPr>
        <a:noFill/>
        <a:ln>
          <a:noFill/>
        </a:ln>
        <a:effectLst>
          <a:outerShdw blurRad="50800" dist="50800" dir="5400000" algn="ctr" rotWithShape="0">
            <a:schemeClr val="bg1"/>
          </a:outerShdw>
        </a:effectLst>
      </c:spPr>
    </c:plotArea>
    <c:legend>
      <c:legendPos val="b"/>
      <c:layout>
        <c:manualLayout>
          <c:xMode val="edge"/>
          <c:yMode val="edge"/>
          <c:x val="0.67487002863695567"/>
          <c:y val="0.1167027993852052"/>
          <c:w val="0.15675619109087274"/>
          <c:h val="6.9436633967906128E-2"/>
        </c:manualLayout>
      </c:layout>
      <c:overlay val="0"/>
      <c:spPr>
        <a:solidFill>
          <a:sysClr val="window" lastClr="FFFFFF"/>
        </a:solidFill>
        <a:ln>
          <a:solidFill>
            <a:schemeClr val="bg1">
              <a:lumMod val="50000"/>
            </a:schemeClr>
          </a:solid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Tw Cen MT" panose="020B0602020104020603"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16498533636656"/>
          <c:y val="0.1044387501969046"/>
          <c:w val="0.72143281499911704"/>
          <c:h val="0.67326359604171648"/>
        </c:manualLayout>
      </c:layout>
      <c:barChart>
        <c:barDir val="col"/>
        <c:grouping val="stacked"/>
        <c:varyColors val="0"/>
        <c:ser>
          <c:idx val="1"/>
          <c:order val="0"/>
          <c:tx>
            <c:strRef>
              <c:f>'Production_Declines (2)'!$B$96</c:f>
              <c:strCache>
                <c:ptCount val="1"/>
                <c:pt idx="0">
                  <c:v>Production from existing projects</c:v>
                </c:pt>
              </c:strCache>
            </c:strRef>
          </c:tx>
          <c:spPr>
            <a:solidFill>
              <a:schemeClr val="tx2"/>
            </a:solidFill>
            <a:ln>
              <a:noFill/>
            </a:ln>
            <a:effectLst/>
          </c:spPr>
          <c:invertIfNegative val="0"/>
          <c:cat>
            <c:strRef>
              <c:f>'Production_Declines (2)'!$A$97:$A$121</c:f>
              <c:strCache>
                <c:ptCount val="25"/>
                <c:pt idx="0">
                  <c:v>Chesapeake</c:v>
                </c:pt>
                <c:pt idx="1">
                  <c:v>EOG</c:v>
                </c:pt>
                <c:pt idx="2">
                  <c:v>Southwestern</c:v>
                </c:pt>
                <c:pt idx="3">
                  <c:v>Devon</c:v>
                </c:pt>
                <c:pt idx="4">
                  <c:v>Coterra</c:v>
                </c:pt>
                <c:pt idx="5">
                  <c:v>Pioneer</c:v>
                </c:pt>
                <c:pt idx="6">
                  <c:v>EQT</c:v>
                </c:pt>
                <c:pt idx="7">
                  <c:v>Occidental</c:v>
                </c:pt>
                <c:pt idx="8">
                  <c:v>ConocoPhillips</c:v>
                </c:pt>
                <c:pt idx="9">
                  <c:v>Equinor</c:v>
                </c:pt>
                <c:pt idx="10">
                  <c:v>Chevron</c:v>
                </c:pt>
                <c:pt idx="11">
                  <c:v>CNOOC</c:v>
                </c:pt>
                <c:pt idx="12">
                  <c:v>Repsol</c:v>
                </c:pt>
                <c:pt idx="13">
                  <c:v>ExxonMobil</c:v>
                </c:pt>
                <c:pt idx="14">
                  <c:v>bp</c:v>
                </c:pt>
                <c:pt idx="15">
                  <c:v>Shell</c:v>
                </c:pt>
                <c:pt idx="16">
                  <c:v>Eni</c:v>
                </c:pt>
                <c:pt idx="17">
                  <c:v>TotalEnergies</c:v>
                </c:pt>
                <c:pt idx="18">
                  <c:v>Sinopec</c:v>
                </c:pt>
                <c:pt idx="19">
                  <c:v>CNRL</c:v>
                </c:pt>
                <c:pt idx="20">
                  <c:v>Cenovus</c:v>
                </c:pt>
                <c:pt idx="21">
                  <c:v>PetroChina</c:v>
                </c:pt>
                <c:pt idx="22">
                  <c:v>Suncor</c:v>
                </c:pt>
                <c:pt idx="23">
                  <c:v>Petrobras</c:v>
                </c:pt>
                <c:pt idx="24">
                  <c:v>Saudi Aramco</c:v>
                </c:pt>
              </c:strCache>
            </c:strRef>
          </c:cat>
          <c:val>
            <c:numRef>
              <c:f>'Production_Declines (2)'!$B$97:$B$121</c:f>
              <c:numCache>
                <c:formatCode>0%</c:formatCode>
                <c:ptCount val="25"/>
                <c:pt idx="0">
                  <c:v>0.12740238894994382</c:v>
                </c:pt>
                <c:pt idx="1">
                  <c:v>0.16429909631931791</c:v>
                </c:pt>
                <c:pt idx="2">
                  <c:v>0.17119417602855161</c:v>
                </c:pt>
                <c:pt idx="3">
                  <c:v>0.17478950243333741</c:v>
                </c:pt>
                <c:pt idx="4">
                  <c:v>0.17774893703927652</c:v>
                </c:pt>
                <c:pt idx="5">
                  <c:v>0.19729059401807578</c:v>
                </c:pt>
                <c:pt idx="6">
                  <c:v>0.33560892782477836</c:v>
                </c:pt>
                <c:pt idx="7">
                  <c:v>0.34616985806385991</c:v>
                </c:pt>
                <c:pt idx="8">
                  <c:v>0.39315479395731695</c:v>
                </c:pt>
                <c:pt idx="9">
                  <c:v>0.41335327269082667</c:v>
                </c:pt>
                <c:pt idx="10">
                  <c:v>0.45139159599014167</c:v>
                </c:pt>
                <c:pt idx="11">
                  <c:v>0.47291601982172415</c:v>
                </c:pt>
                <c:pt idx="12">
                  <c:v>0.47379615284878079</c:v>
                </c:pt>
                <c:pt idx="13">
                  <c:v>0.61860473834736263</c:v>
                </c:pt>
                <c:pt idx="14">
                  <c:v>0.6208167764005339</c:v>
                </c:pt>
                <c:pt idx="15">
                  <c:v>0.645173572452025</c:v>
                </c:pt>
                <c:pt idx="16">
                  <c:v>0.66980253066179651</c:v>
                </c:pt>
                <c:pt idx="17">
                  <c:v>0.71287793057160931</c:v>
                </c:pt>
                <c:pt idx="18">
                  <c:v>0.7325158701236294</c:v>
                </c:pt>
                <c:pt idx="19">
                  <c:v>0.7430362808375639</c:v>
                </c:pt>
                <c:pt idx="20">
                  <c:v>0.74990076549159268</c:v>
                </c:pt>
                <c:pt idx="21">
                  <c:v>0.80048532123079841</c:v>
                </c:pt>
                <c:pt idx="22">
                  <c:v>0.8137480024480378</c:v>
                </c:pt>
                <c:pt idx="23">
                  <c:v>0.85658627990520575</c:v>
                </c:pt>
                <c:pt idx="24">
                  <c:v>0.97017882198063377</c:v>
                </c:pt>
              </c:numCache>
            </c:numRef>
          </c:val>
          <c:extLst>
            <c:ext xmlns:c16="http://schemas.microsoft.com/office/drawing/2014/chart" uri="{C3380CC4-5D6E-409C-BE32-E72D297353CC}">
              <c16:uniqueId val="{00000000-B447-4D7A-B96A-2C08463365D1}"/>
            </c:ext>
          </c:extLst>
        </c:ser>
        <c:ser>
          <c:idx val="2"/>
          <c:order val="1"/>
          <c:tx>
            <c:strRef>
              <c:f>'Production_Declines (2)'!$C$96</c:f>
              <c:strCache>
                <c:ptCount val="1"/>
                <c:pt idx="0">
                  <c:v>Business-as-usual production </c:v>
                </c:pt>
              </c:strCache>
            </c:strRef>
          </c:tx>
          <c:spPr>
            <a:solidFill>
              <a:schemeClr val="bg1">
                <a:lumMod val="75000"/>
              </a:schemeClr>
            </a:solidFill>
            <a:ln>
              <a:noFill/>
            </a:ln>
            <a:effectLst/>
          </c:spPr>
          <c:invertIfNegative val="0"/>
          <c:cat>
            <c:strRef>
              <c:f>'Production_Declines (2)'!$A$97:$A$121</c:f>
              <c:strCache>
                <c:ptCount val="25"/>
                <c:pt idx="0">
                  <c:v>Chesapeake</c:v>
                </c:pt>
                <c:pt idx="1">
                  <c:v>EOG</c:v>
                </c:pt>
                <c:pt idx="2">
                  <c:v>Southwestern</c:v>
                </c:pt>
                <c:pt idx="3">
                  <c:v>Devon</c:v>
                </c:pt>
                <c:pt idx="4">
                  <c:v>Coterra</c:v>
                </c:pt>
                <c:pt idx="5">
                  <c:v>Pioneer</c:v>
                </c:pt>
                <c:pt idx="6">
                  <c:v>EQT</c:v>
                </c:pt>
                <c:pt idx="7">
                  <c:v>Occidental</c:v>
                </c:pt>
                <c:pt idx="8">
                  <c:v>ConocoPhillips</c:v>
                </c:pt>
                <c:pt idx="9">
                  <c:v>Equinor</c:v>
                </c:pt>
                <c:pt idx="10">
                  <c:v>Chevron</c:v>
                </c:pt>
                <c:pt idx="11">
                  <c:v>CNOOC</c:v>
                </c:pt>
                <c:pt idx="12">
                  <c:v>Repsol</c:v>
                </c:pt>
                <c:pt idx="13">
                  <c:v>ExxonMobil</c:v>
                </c:pt>
                <c:pt idx="14">
                  <c:v>bp</c:v>
                </c:pt>
                <c:pt idx="15">
                  <c:v>Shell</c:v>
                </c:pt>
                <c:pt idx="16">
                  <c:v>Eni</c:v>
                </c:pt>
                <c:pt idx="17">
                  <c:v>TotalEnergies</c:v>
                </c:pt>
                <c:pt idx="18">
                  <c:v>Sinopec</c:v>
                </c:pt>
                <c:pt idx="19">
                  <c:v>CNRL</c:v>
                </c:pt>
                <c:pt idx="20">
                  <c:v>Cenovus</c:v>
                </c:pt>
                <c:pt idx="21">
                  <c:v>PetroChina</c:v>
                </c:pt>
                <c:pt idx="22">
                  <c:v>Suncor</c:v>
                </c:pt>
                <c:pt idx="23">
                  <c:v>Petrobras</c:v>
                </c:pt>
                <c:pt idx="24">
                  <c:v>Saudi Aramco</c:v>
                </c:pt>
              </c:strCache>
            </c:strRef>
          </c:cat>
          <c:val>
            <c:numRef>
              <c:f>'Production_Declines (2)'!$C$97:$C$121</c:f>
              <c:numCache>
                <c:formatCode>0%</c:formatCode>
                <c:ptCount val="25"/>
                <c:pt idx="0">
                  <c:v>0.44235806672899669</c:v>
                </c:pt>
                <c:pt idx="1">
                  <c:v>0.91011369986634094</c:v>
                </c:pt>
                <c:pt idx="2">
                  <c:v>0.76488565388796426</c:v>
                </c:pt>
                <c:pt idx="3">
                  <c:v>0.63241186379933412</c:v>
                </c:pt>
                <c:pt idx="4">
                  <c:v>0.67651049804161945</c:v>
                </c:pt>
                <c:pt idx="5">
                  <c:v>0.91357651831746212</c:v>
                </c:pt>
                <c:pt idx="6">
                  <c:v>0.73034473824558821</c:v>
                </c:pt>
                <c:pt idx="7">
                  <c:v>0.65681508541276934</c:v>
                </c:pt>
                <c:pt idx="8">
                  <c:v>0.67264172567353708</c:v>
                </c:pt>
                <c:pt idx="9">
                  <c:v>0.38810364969969924</c:v>
                </c:pt>
                <c:pt idx="10">
                  <c:v>0.7184638508226292</c:v>
                </c:pt>
                <c:pt idx="11">
                  <c:v>0.48440165570722787</c:v>
                </c:pt>
                <c:pt idx="12">
                  <c:v>0.66971984585887978</c:v>
                </c:pt>
                <c:pt idx="13">
                  <c:v>0.51453702503496457</c:v>
                </c:pt>
                <c:pt idx="14">
                  <c:v>0.5541851126593188</c:v>
                </c:pt>
                <c:pt idx="15">
                  <c:v>0.47055235073698687</c:v>
                </c:pt>
                <c:pt idx="16">
                  <c:v>0.62359418949731216</c:v>
                </c:pt>
                <c:pt idx="17">
                  <c:v>0.53361579384285585</c:v>
                </c:pt>
                <c:pt idx="18">
                  <c:v>0.37803545412120282</c:v>
                </c:pt>
                <c:pt idx="19">
                  <c:v>0.49347282278862004</c:v>
                </c:pt>
                <c:pt idx="20">
                  <c:v>0.32844335974727445</c:v>
                </c:pt>
                <c:pt idx="21">
                  <c:v>0.25594358017424546</c:v>
                </c:pt>
                <c:pt idx="22">
                  <c:v>0.23378282385165733</c:v>
                </c:pt>
                <c:pt idx="23">
                  <c:v>0.61239914422075625</c:v>
                </c:pt>
                <c:pt idx="24">
                  <c:v>0.10163198068118745</c:v>
                </c:pt>
              </c:numCache>
            </c:numRef>
          </c:val>
          <c:extLst>
            <c:ext xmlns:c16="http://schemas.microsoft.com/office/drawing/2014/chart" uri="{C3380CC4-5D6E-409C-BE32-E72D297353CC}">
              <c16:uniqueId val="{00000001-B447-4D7A-B96A-2C08463365D1}"/>
            </c:ext>
          </c:extLst>
        </c:ser>
        <c:dLbls>
          <c:showLegendKey val="0"/>
          <c:showVal val="0"/>
          <c:showCatName val="0"/>
          <c:showSerName val="0"/>
          <c:showPercent val="0"/>
          <c:showBubbleSize val="0"/>
        </c:dLbls>
        <c:gapWidth val="70"/>
        <c:overlap val="100"/>
        <c:axId val="2120543056"/>
        <c:axId val="2120544368"/>
      </c:barChart>
      <c:catAx>
        <c:axId val="212054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200" b="0" i="0" u="none" strike="noStrike" kern="1200" baseline="0">
                <a:solidFill>
                  <a:schemeClr val="tx1"/>
                </a:solidFill>
                <a:latin typeface="Tw Cen MT" panose="020B0602020104020603" pitchFamily="34" charset="0"/>
                <a:ea typeface="+mn-ea"/>
                <a:cs typeface="+mn-cs"/>
              </a:defRPr>
            </a:pPr>
            <a:endParaRPr lang="en-US"/>
          </a:p>
        </c:txPr>
        <c:crossAx val="2120544368"/>
        <c:crosses val="autoZero"/>
        <c:auto val="1"/>
        <c:lblAlgn val="ctr"/>
        <c:lblOffset val="100"/>
        <c:noMultiLvlLbl val="0"/>
      </c:catAx>
      <c:valAx>
        <c:axId val="2120544368"/>
        <c:scaling>
          <c:orientation val="minMax"/>
          <c:max val="1.5"/>
          <c:min val="0"/>
        </c:scaling>
        <c:delete val="0"/>
        <c:axPos val="l"/>
        <c:majorGridlines>
          <c:spPr>
            <a:ln w="9525" cap="flat" cmpd="sng" algn="ctr">
              <a:solidFill>
                <a:schemeClr val="bg1">
                  <a:lumMod val="50000"/>
                  <a:alpha val="84000"/>
                </a:schemeClr>
              </a:solidFill>
              <a:prstDash val="sysDot"/>
              <a:round/>
            </a:ln>
            <a:effectLst/>
          </c:spPr>
        </c:majorGridlines>
        <c:minorGridlines>
          <c:spPr>
            <a:ln w="9525" cap="flat" cmpd="sng" algn="ctr">
              <a:solidFill>
                <a:schemeClr val="bg1">
                  <a:lumMod val="65000"/>
                  <a:alpha val="79000"/>
                </a:schemeClr>
              </a:solidFill>
              <a:round/>
            </a:ln>
            <a:effectLst>
              <a:outerShdw dist="50800" dir="5400000" sx="60000" sy="60000" algn="ctr" rotWithShape="0">
                <a:schemeClr val="bg1">
                  <a:lumMod val="65000"/>
                  <a:alpha val="0"/>
                </a:schemeClr>
              </a:outerShdw>
            </a:effectLst>
          </c:spPr>
        </c:minorGridlines>
        <c:title>
          <c:tx>
            <c:rich>
              <a:bodyPr rot="-5400000" spcFirstLastPara="1" vertOverflow="ellipsis" vert="horz" wrap="square" anchor="ctr" anchorCtr="1"/>
              <a:lstStyle/>
              <a:p>
                <a:pPr>
                  <a:defRPr sz="2200" b="0" i="0" u="none" strike="noStrike" kern="1200" baseline="0">
                    <a:solidFill>
                      <a:schemeClr val="tx1"/>
                    </a:solidFill>
                    <a:latin typeface="Tw Cen MT" panose="020B0602020104020603" pitchFamily="34" charset="0"/>
                    <a:ea typeface="+mn-ea"/>
                    <a:cs typeface="+mn-cs"/>
                  </a:defRPr>
                </a:pPr>
                <a:r>
                  <a:rPr lang="en-US" sz="2200">
                    <a:solidFill>
                      <a:schemeClr val="tx1"/>
                    </a:solidFill>
                    <a:latin typeface="Tw Cen MT" panose="020B0602020104020603" pitchFamily="34" charset="0"/>
                  </a:rPr>
                  <a:t> 2030s production as % of 2022</a:t>
                </a:r>
                <a:r>
                  <a:rPr lang="en-US" sz="2200" baseline="0">
                    <a:solidFill>
                      <a:schemeClr val="tx1"/>
                    </a:solidFill>
                    <a:latin typeface="Tw Cen MT" panose="020B0602020104020603" pitchFamily="34" charset="0"/>
                  </a:rPr>
                  <a:t> baseline</a:t>
                </a:r>
                <a:endParaRPr lang="en-US" sz="2200">
                  <a:solidFill>
                    <a:schemeClr val="tx1"/>
                  </a:solidFill>
                  <a:latin typeface="Tw Cen MT" panose="020B0602020104020603" pitchFamily="34" charset="0"/>
                </a:endParaRPr>
              </a:p>
            </c:rich>
          </c:tx>
          <c:layout>
            <c:manualLayout>
              <c:xMode val="edge"/>
              <c:yMode val="edge"/>
              <c:x val="6.7974361241874476E-2"/>
              <c:y val="0.16494617963304015"/>
            </c:manualLayout>
          </c:layout>
          <c:overlay val="0"/>
          <c:spPr>
            <a:noFill/>
            <a:ln>
              <a:noFill/>
            </a:ln>
            <a:effectLst/>
          </c:spPr>
          <c:txPr>
            <a:bodyPr rot="-5400000" spcFirstLastPara="1" vertOverflow="ellipsis" vert="horz" wrap="square" anchor="ctr" anchorCtr="1"/>
            <a:lstStyle/>
            <a:p>
              <a:pPr>
                <a:defRPr sz="2200" b="0" i="0" u="none" strike="noStrike" kern="1200" baseline="0">
                  <a:solidFill>
                    <a:schemeClr val="tx1"/>
                  </a:solidFill>
                  <a:latin typeface="Tw Cen MT" panose="020B0602020104020603" pitchFamily="34" charset="0"/>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700" b="0" i="0" u="none" strike="noStrike" kern="1200" baseline="0">
                <a:solidFill>
                  <a:schemeClr val="tx1"/>
                </a:solidFill>
                <a:latin typeface="Tw Cen MT" panose="020B0602020104020603" pitchFamily="34" charset="0"/>
                <a:ea typeface="+mn-ea"/>
                <a:cs typeface="+mn-cs"/>
              </a:defRPr>
            </a:pPr>
            <a:endParaRPr lang="en-US"/>
          </a:p>
        </c:txPr>
        <c:crossAx val="2120543056"/>
        <c:crosses val="autoZero"/>
        <c:crossBetween val="between"/>
        <c:majorUnit val="0.5"/>
      </c:valAx>
      <c:spPr>
        <a:noFill/>
        <a:ln>
          <a:noFill/>
        </a:ln>
        <a:effectLst>
          <a:outerShdw blurRad="50800" dist="50800" dir="5400000" algn="ctr" rotWithShape="0">
            <a:schemeClr val="bg1"/>
          </a:outerShdw>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16498533636656"/>
          <c:y val="0.1044387501969046"/>
          <c:w val="0.72143281499911704"/>
          <c:h val="0.67326359604171648"/>
        </c:manualLayout>
      </c:layout>
      <c:barChart>
        <c:barDir val="col"/>
        <c:grouping val="stacked"/>
        <c:varyColors val="0"/>
        <c:ser>
          <c:idx val="1"/>
          <c:order val="0"/>
          <c:tx>
            <c:strRef>
              <c:f>Production_Declines!$B$96</c:f>
              <c:strCache>
                <c:ptCount val="1"/>
                <c:pt idx="0">
                  <c:v>Production from existing projects</c:v>
                </c:pt>
              </c:strCache>
            </c:strRef>
          </c:tx>
          <c:spPr>
            <a:solidFill>
              <a:schemeClr val="tx2"/>
            </a:solidFill>
            <a:ln>
              <a:noFill/>
            </a:ln>
            <a:effectLst/>
          </c:spPr>
          <c:invertIfNegative val="0"/>
          <c:cat>
            <c:strRef>
              <c:f>Production_Declines!$A$97:$A$121</c:f>
              <c:strCache>
                <c:ptCount val="25"/>
                <c:pt idx="0">
                  <c:v>Chesapeake</c:v>
                </c:pt>
                <c:pt idx="1">
                  <c:v>EOG</c:v>
                </c:pt>
                <c:pt idx="2">
                  <c:v>Southwestern</c:v>
                </c:pt>
                <c:pt idx="3">
                  <c:v>Devon</c:v>
                </c:pt>
                <c:pt idx="4">
                  <c:v>Coterra</c:v>
                </c:pt>
                <c:pt idx="5">
                  <c:v>Pioneer</c:v>
                </c:pt>
                <c:pt idx="6">
                  <c:v>EQT</c:v>
                </c:pt>
                <c:pt idx="7">
                  <c:v>Occidental</c:v>
                </c:pt>
                <c:pt idx="8">
                  <c:v>ConocoPhillips</c:v>
                </c:pt>
                <c:pt idx="9">
                  <c:v>Equinor</c:v>
                </c:pt>
                <c:pt idx="10">
                  <c:v>Chevron</c:v>
                </c:pt>
                <c:pt idx="11">
                  <c:v>CNOOC</c:v>
                </c:pt>
                <c:pt idx="12">
                  <c:v>Repsol</c:v>
                </c:pt>
                <c:pt idx="13">
                  <c:v>ExxonMobil</c:v>
                </c:pt>
                <c:pt idx="14">
                  <c:v>bp</c:v>
                </c:pt>
                <c:pt idx="15">
                  <c:v>Shell</c:v>
                </c:pt>
                <c:pt idx="16">
                  <c:v>Eni</c:v>
                </c:pt>
                <c:pt idx="17">
                  <c:v>TotalEnergies</c:v>
                </c:pt>
                <c:pt idx="18">
                  <c:v>Sinopec</c:v>
                </c:pt>
                <c:pt idx="19">
                  <c:v>CNRL</c:v>
                </c:pt>
                <c:pt idx="20">
                  <c:v>Cenovus</c:v>
                </c:pt>
                <c:pt idx="21">
                  <c:v>PetroChina</c:v>
                </c:pt>
                <c:pt idx="22">
                  <c:v>Suncor</c:v>
                </c:pt>
                <c:pt idx="23">
                  <c:v>Petrobras</c:v>
                </c:pt>
                <c:pt idx="24">
                  <c:v>Saudi Aramco</c:v>
                </c:pt>
              </c:strCache>
            </c:strRef>
          </c:cat>
          <c:val>
            <c:numRef>
              <c:f>Production_Declines!$B$97:$B$121</c:f>
              <c:numCache>
                <c:formatCode>0%</c:formatCode>
                <c:ptCount val="25"/>
                <c:pt idx="0">
                  <c:v>0.12740238894994382</c:v>
                </c:pt>
                <c:pt idx="1">
                  <c:v>0.16429909631931791</c:v>
                </c:pt>
                <c:pt idx="2">
                  <c:v>0.17119417602855161</c:v>
                </c:pt>
                <c:pt idx="3">
                  <c:v>0.17478950243333741</c:v>
                </c:pt>
                <c:pt idx="4">
                  <c:v>0.17774893703927652</c:v>
                </c:pt>
                <c:pt idx="5">
                  <c:v>0.19729059401807578</c:v>
                </c:pt>
                <c:pt idx="6">
                  <c:v>0.33560892782477836</c:v>
                </c:pt>
                <c:pt idx="7">
                  <c:v>0.34616985806385991</c:v>
                </c:pt>
                <c:pt idx="8">
                  <c:v>0.39315479395731695</c:v>
                </c:pt>
                <c:pt idx="9">
                  <c:v>0.41335327269082667</c:v>
                </c:pt>
                <c:pt idx="10">
                  <c:v>0.45139159599014167</c:v>
                </c:pt>
                <c:pt idx="11">
                  <c:v>0.47291601982172415</c:v>
                </c:pt>
                <c:pt idx="12">
                  <c:v>0.47379615284878079</c:v>
                </c:pt>
                <c:pt idx="13">
                  <c:v>0.61860473834736263</c:v>
                </c:pt>
                <c:pt idx="14">
                  <c:v>0.6208167764005339</c:v>
                </c:pt>
                <c:pt idx="15">
                  <c:v>0.645173572452025</c:v>
                </c:pt>
                <c:pt idx="16">
                  <c:v>0.66980253066179651</c:v>
                </c:pt>
                <c:pt idx="17">
                  <c:v>0.71287793057160931</c:v>
                </c:pt>
                <c:pt idx="18">
                  <c:v>0.7325158701236294</c:v>
                </c:pt>
                <c:pt idx="19">
                  <c:v>0.7430362808375639</c:v>
                </c:pt>
                <c:pt idx="20">
                  <c:v>0.74990076549159268</c:v>
                </c:pt>
                <c:pt idx="21">
                  <c:v>0.80048532123079841</c:v>
                </c:pt>
                <c:pt idx="22">
                  <c:v>0.8137480024480378</c:v>
                </c:pt>
                <c:pt idx="23">
                  <c:v>0.85658627990520575</c:v>
                </c:pt>
                <c:pt idx="24">
                  <c:v>0.97017882198063377</c:v>
                </c:pt>
              </c:numCache>
            </c:numRef>
          </c:val>
          <c:extLst>
            <c:ext xmlns:c16="http://schemas.microsoft.com/office/drawing/2014/chart" uri="{C3380CC4-5D6E-409C-BE32-E72D297353CC}">
              <c16:uniqueId val="{00000000-79CB-4D23-BD0B-9F859B7E7939}"/>
            </c:ext>
          </c:extLst>
        </c:ser>
        <c:ser>
          <c:idx val="2"/>
          <c:order val="1"/>
          <c:tx>
            <c:strRef>
              <c:f>Production_Declines!$C$96</c:f>
              <c:strCache>
                <c:ptCount val="1"/>
                <c:pt idx="0">
                  <c:v>Business-as-usual production </c:v>
                </c:pt>
              </c:strCache>
            </c:strRef>
          </c:tx>
          <c:spPr>
            <a:solidFill>
              <a:schemeClr val="bg1">
                <a:lumMod val="75000"/>
              </a:schemeClr>
            </a:solidFill>
            <a:ln>
              <a:noFill/>
            </a:ln>
            <a:effectLst/>
          </c:spPr>
          <c:invertIfNegative val="0"/>
          <c:cat>
            <c:strRef>
              <c:f>Production_Declines!$A$97:$A$121</c:f>
              <c:strCache>
                <c:ptCount val="25"/>
                <c:pt idx="0">
                  <c:v>Chesapeake</c:v>
                </c:pt>
                <c:pt idx="1">
                  <c:v>EOG</c:v>
                </c:pt>
                <c:pt idx="2">
                  <c:v>Southwestern</c:v>
                </c:pt>
                <c:pt idx="3">
                  <c:v>Devon</c:v>
                </c:pt>
                <c:pt idx="4">
                  <c:v>Coterra</c:v>
                </c:pt>
                <c:pt idx="5">
                  <c:v>Pioneer</c:v>
                </c:pt>
                <c:pt idx="6">
                  <c:v>EQT</c:v>
                </c:pt>
                <c:pt idx="7">
                  <c:v>Occidental</c:v>
                </c:pt>
                <c:pt idx="8">
                  <c:v>ConocoPhillips</c:v>
                </c:pt>
                <c:pt idx="9">
                  <c:v>Equinor</c:v>
                </c:pt>
                <c:pt idx="10">
                  <c:v>Chevron</c:v>
                </c:pt>
                <c:pt idx="11">
                  <c:v>CNOOC</c:v>
                </c:pt>
                <c:pt idx="12">
                  <c:v>Repsol</c:v>
                </c:pt>
                <c:pt idx="13">
                  <c:v>ExxonMobil</c:v>
                </c:pt>
                <c:pt idx="14">
                  <c:v>bp</c:v>
                </c:pt>
                <c:pt idx="15">
                  <c:v>Shell</c:v>
                </c:pt>
                <c:pt idx="16">
                  <c:v>Eni</c:v>
                </c:pt>
                <c:pt idx="17">
                  <c:v>TotalEnergies</c:v>
                </c:pt>
                <c:pt idx="18">
                  <c:v>Sinopec</c:v>
                </c:pt>
                <c:pt idx="19">
                  <c:v>CNRL</c:v>
                </c:pt>
                <c:pt idx="20">
                  <c:v>Cenovus</c:v>
                </c:pt>
                <c:pt idx="21">
                  <c:v>PetroChina</c:v>
                </c:pt>
                <c:pt idx="22">
                  <c:v>Suncor</c:v>
                </c:pt>
                <c:pt idx="23">
                  <c:v>Petrobras</c:v>
                </c:pt>
                <c:pt idx="24">
                  <c:v>Saudi Aramco</c:v>
                </c:pt>
              </c:strCache>
            </c:strRef>
          </c:cat>
          <c:val>
            <c:numRef>
              <c:f>Production_Declines!$C$97:$C$121</c:f>
              <c:numCache>
                <c:formatCode>0%</c:formatCode>
                <c:ptCount val="25"/>
                <c:pt idx="0">
                  <c:v>0.44235806672899669</c:v>
                </c:pt>
                <c:pt idx="1">
                  <c:v>0.91011369986634094</c:v>
                </c:pt>
                <c:pt idx="2">
                  <c:v>0.76488565388796426</c:v>
                </c:pt>
                <c:pt idx="3">
                  <c:v>0.63241186379933412</c:v>
                </c:pt>
                <c:pt idx="4">
                  <c:v>0.67651049804161945</c:v>
                </c:pt>
                <c:pt idx="5">
                  <c:v>0.91357651831746212</c:v>
                </c:pt>
                <c:pt idx="6">
                  <c:v>0.73034473824558821</c:v>
                </c:pt>
                <c:pt idx="7">
                  <c:v>0.65681508541276934</c:v>
                </c:pt>
                <c:pt idx="8">
                  <c:v>0.67264172567353708</c:v>
                </c:pt>
                <c:pt idx="9">
                  <c:v>0.38810364969969924</c:v>
                </c:pt>
                <c:pt idx="10">
                  <c:v>0.7184638508226292</c:v>
                </c:pt>
                <c:pt idx="11">
                  <c:v>0.48440165570722787</c:v>
                </c:pt>
                <c:pt idx="12">
                  <c:v>0.66971984585887978</c:v>
                </c:pt>
                <c:pt idx="13">
                  <c:v>0.51453702503496457</c:v>
                </c:pt>
                <c:pt idx="14">
                  <c:v>0.5541851126593188</c:v>
                </c:pt>
                <c:pt idx="15">
                  <c:v>0.47055235073698687</c:v>
                </c:pt>
                <c:pt idx="16">
                  <c:v>0.62359418949731216</c:v>
                </c:pt>
                <c:pt idx="17">
                  <c:v>0.53361579384285585</c:v>
                </c:pt>
                <c:pt idx="18">
                  <c:v>0.37803545412120282</c:v>
                </c:pt>
                <c:pt idx="19">
                  <c:v>0.49347282278862004</c:v>
                </c:pt>
                <c:pt idx="20">
                  <c:v>0.32844335974727445</c:v>
                </c:pt>
                <c:pt idx="21">
                  <c:v>0.25594358017424546</c:v>
                </c:pt>
                <c:pt idx="22">
                  <c:v>0.23378282385165733</c:v>
                </c:pt>
                <c:pt idx="23">
                  <c:v>0.61239914422075625</c:v>
                </c:pt>
                <c:pt idx="24">
                  <c:v>0.10163198068118745</c:v>
                </c:pt>
              </c:numCache>
            </c:numRef>
          </c:val>
          <c:extLst>
            <c:ext xmlns:c16="http://schemas.microsoft.com/office/drawing/2014/chart" uri="{C3380CC4-5D6E-409C-BE32-E72D297353CC}">
              <c16:uniqueId val="{00000001-79CB-4D23-BD0B-9F859B7E7939}"/>
            </c:ext>
          </c:extLst>
        </c:ser>
        <c:dLbls>
          <c:showLegendKey val="0"/>
          <c:showVal val="0"/>
          <c:showCatName val="0"/>
          <c:showSerName val="0"/>
          <c:showPercent val="0"/>
          <c:showBubbleSize val="0"/>
        </c:dLbls>
        <c:gapWidth val="70"/>
        <c:overlap val="100"/>
        <c:axId val="2120543056"/>
        <c:axId val="2120544368"/>
      </c:barChart>
      <c:catAx>
        <c:axId val="212054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200" b="0" i="0" u="none" strike="noStrike" kern="1200" baseline="0">
                <a:solidFill>
                  <a:schemeClr val="tx1"/>
                </a:solidFill>
                <a:latin typeface="Tw Cen MT" panose="020B0602020104020603" pitchFamily="34" charset="0"/>
                <a:ea typeface="+mn-ea"/>
                <a:cs typeface="+mn-cs"/>
              </a:defRPr>
            </a:pPr>
            <a:endParaRPr lang="en-US"/>
          </a:p>
        </c:txPr>
        <c:crossAx val="2120544368"/>
        <c:crosses val="autoZero"/>
        <c:auto val="1"/>
        <c:lblAlgn val="ctr"/>
        <c:lblOffset val="100"/>
        <c:noMultiLvlLbl val="0"/>
      </c:catAx>
      <c:valAx>
        <c:axId val="2120544368"/>
        <c:scaling>
          <c:orientation val="minMax"/>
          <c:max val="1.5"/>
          <c:min val="0"/>
        </c:scaling>
        <c:delete val="0"/>
        <c:axPos val="l"/>
        <c:majorGridlines>
          <c:spPr>
            <a:ln w="9525" cap="flat" cmpd="sng" algn="ctr">
              <a:solidFill>
                <a:schemeClr val="bg1">
                  <a:lumMod val="50000"/>
                  <a:alpha val="84000"/>
                </a:schemeClr>
              </a:solidFill>
              <a:prstDash val="sysDot"/>
              <a:round/>
            </a:ln>
            <a:effectLst/>
          </c:spPr>
        </c:majorGridlines>
        <c:minorGridlines>
          <c:spPr>
            <a:ln w="9525" cap="flat" cmpd="sng" algn="ctr">
              <a:solidFill>
                <a:schemeClr val="bg1">
                  <a:lumMod val="65000"/>
                  <a:alpha val="79000"/>
                </a:schemeClr>
              </a:solidFill>
              <a:round/>
            </a:ln>
            <a:effectLst>
              <a:outerShdw dist="50800" dir="5400000" sx="60000" sy="60000" algn="ctr" rotWithShape="0">
                <a:schemeClr val="bg1">
                  <a:lumMod val="65000"/>
                  <a:alpha val="0"/>
                </a:schemeClr>
              </a:outerShdw>
            </a:effectLst>
          </c:spPr>
        </c:minorGridlines>
        <c:title>
          <c:tx>
            <c:rich>
              <a:bodyPr rot="-5400000" spcFirstLastPara="1" vertOverflow="ellipsis" vert="horz" wrap="square" anchor="ctr" anchorCtr="1"/>
              <a:lstStyle/>
              <a:p>
                <a:pPr>
                  <a:defRPr sz="2200" b="0" i="0" u="none" strike="noStrike" kern="1200" baseline="0">
                    <a:solidFill>
                      <a:schemeClr val="tx1"/>
                    </a:solidFill>
                    <a:latin typeface="Tw Cen MT" panose="020B0602020104020603" pitchFamily="34" charset="0"/>
                    <a:ea typeface="+mn-ea"/>
                    <a:cs typeface="+mn-cs"/>
                  </a:defRPr>
                </a:pPr>
                <a:r>
                  <a:rPr lang="en-US" sz="2200">
                    <a:solidFill>
                      <a:schemeClr val="tx1"/>
                    </a:solidFill>
                    <a:latin typeface="Tw Cen MT" panose="020B0602020104020603" pitchFamily="34" charset="0"/>
                  </a:rPr>
                  <a:t> 2030s production as % of 2022</a:t>
                </a:r>
                <a:r>
                  <a:rPr lang="en-US" sz="2200" baseline="0">
                    <a:solidFill>
                      <a:schemeClr val="tx1"/>
                    </a:solidFill>
                    <a:latin typeface="Tw Cen MT" panose="020B0602020104020603" pitchFamily="34" charset="0"/>
                  </a:rPr>
                  <a:t> baseline</a:t>
                </a:r>
                <a:endParaRPr lang="en-US" sz="2200">
                  <a:solidFill>
                    <a:schemeClr val="tx1"/>
                  </a:solidFill>
                  <a:latin typeface="Tw Cen MT" panose="020B0602020104020603" pitchFamily="34" charset="0"/>
                </a:endParaRPr>
              </a:p>
            </c:rich>
          </c:tx>
          <c:layout>
            <c:manualLayout>
              <c:xMode val="edge"/>
              <c:yMode val="edge"/>
              <c:x val="6.7974361241874476E-2"/>
              <c:y val="0.16494617963304015"/>
            </c:manualLayout>
          </c:layout>
          <c:overlay val="0"/>
          <c:spPr>
            <a:noFill/>
            <a:ln>
              <a:noFill/>
            </a:ln>
            <a:effectLst/>
          </c:spPr>
          <c:txPr>
            <a:bodyPr rot="-5400000" spcFirstLastPara="1" vertOverflow="ellipsis" vert="horz" wrap="square" anchor="ctr" anchorCtr="1"/>
            <a:lstStyle/>
            <a:p>
              <a:pPr>
                <a:defRPr sz="2200" b="0" i="0" u="none" strike="noStrike" kern="1200" baseline="0">
                  <a:solidFill>
                    <a:schemeClr val="tx1"/>
                  </a:solidFill>
                  <a:latin typeface="Tw Cen MT" panose="020B0602020104020603" pitchFamily="34" charset="0"/>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700" b="0" i="0" u="none" strike="noStrike" kern="1200" baseline="0">
                <a:solidFill>
                  <a:schemeClr val="tx1"/>
                </a:solidFill>
                <a:latin typeface="Tw Cen MT" panose="020B0602020104020603" pitchFamily="34" charset="0"/>
                <a:ea typeface="+mn-ea"/>
                <a:cs typeface="+mn-cs"/>
              </a:defRPr>
            </a:pPr>
            <a:endParaRPr lang="en-US"/>
          </a:p>
        </c:txPr>
        <c:crossAx val="2120543056"/>
        <c:crosses val="autoZero"/>
        <c:crossBetween val="between"/>
        <c:majorUnit val="0.5"/>
      </c:valAx>
      <c:spPr>
        <a:noFill/>
        <a:ln>
          <a:noFill/>
        </a:ln>
        <a:effectLst>
          <a:outerShdw blurRad="50800" dist="50800" dir="5400000" algn="ctr" rotWithShape="0">
            <a:schemeClr val="bg1"/>
          </a:outerShdw>
        </a:effectLst>
      </c:spPr>
    </c:plotArea>
    <c:legend>
      <c:legendPos val="b"/>
      <c:layout>
        <c:manualLayout>
          <c:xMode val="edge"/>
          <c:yMode val="edge"/>
          <c:x val="0.16490367330625555"/>
          <c:y val="0.13972405465168217"/>
          <c:w val="0.18424793733149511"/>
          <c:h val="7.1004997153967409E-2"/>
        </c:manualLayout>
      </c:layout>
      <c:overlay val="0"/>
      <c:spPr>
        <a:solidFill>
          <a:schemeClr val="bg1"/>
        </a:solidFill>
        <a:ln w="12700">
          <a:solidFill>
            <a:schemeClr val="bg1">
              <a:lumMod val="50000"/>
            </a:schemeClr>
          </a:solidFill>
        </a:ln>
        <a:effectLst/>
      </c:spPr>
      <c:txPr>
        <a:bodyPr rot="0" spcFirstLastPara="1" vertOverflow="ellipsis" vert="horz" wrap="square" anchor="ctr" anchorCtr="1"/>
        <a:lstStyle/>
        <a:p>
          <a:pPr>
            <a:defRPr sz="2000" b="0" i="0" u="none" strike="noStrike" kern="1200" baseline="0">
              <a:solidFill>
                <a:schemeClr val="tx1"/>
              </a:solidFill>
              <a:latin typeface="Tw Cen MT" panose="020B0602020104020603"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67236</xdr:colOff>
      <xdr:row>2</xdr:row>
      <xdr:rowOff>67235</xdr:rowOff>
    </xdr:from>
    <xdr:to>
      <xdr:col>1</xdr:col>
      <xdr:colOff>1164136</xdr:colOff>
      <xdr:row>5</xdr:row>
      <xdr:rowOff>112058</xdr:rowOff>
    </xdr:to>
    <xdr:pic>
      <xdr:nvPicPr>
        <xdr:cNvPr id="2" name="Picture 1">
          <a:extLst>
            <a:ext uri="{FF2B5EF4-FFF2-40B4-BE49-F238E27FC236}">
              <a16:creationId xmlns:a16="http://schemas.microsoft.com/office/drawing/2014/main" id="{FEE7384A-1583-48C7-8DF2-788B73D57848}"/>
            </a:ext>
          </a:extLst>
        </xdr:cNvPr>
        <xdr:cNvPicPr>
          <a:picLocks noChangeAspect="1"/>
        </xdr:cNvPicPr>
      </xdr:nvPicPr>
      <xdr:blipFill>
        <a:blip xmlns:r="http://schemas.openxmlformats.org/officeDocument/2006/relationships" r:embed="rId1"/>
        <a:stretch>
          <a:fillRect/>
        </a:stretch>
      </xdr:blipFill>
      <xdr:spPr>
        <a:xfrm>
          <a:off x="67236" y="429185"/>
          <a:ext cx="1925575" cy="621365"/>
        </a:xfrm>
        <a:prstGeom prst="rect">
          <a:avLst/>
        </a:prstGeom>
      </xdr:spPr>
    </xdr:pic>
    <xdr:clientData/>
  </xdr:twoCellAnchor>
  <xdr:twoCellAnchor editAs="oneCell">
    <xdr:from>
      <xdr:col>2</xdr:col>
      <xdr:colOff>4567516</xdr:colOff>
      <xdr:row>24</xdr:row>
      <xdr:rowOff>51547</xdr:rowOff>
    </xdr:from>
    <xdr:to>
      <xdr:col>5</xdr:col>
      <xdr:colOff>352828</xdr:colOff>
      <xdr:row>27</xdr:row>
      <xdr:rowOff>96370</xdr:rowOff>
    </xdr:to>
    <xdr:pic>
      <xdr:nvPicPr>
        <xdr:cNvPr id="3" name="Picture 2">
          <a:extLst>
            <a:ext uri="{FF2B5EF4-FFF2-40B4-BE49-F238E27FC236}">
              <a16:creationId xmlns:a16="http://schemas.microsoft.com/office/drawing/2014/main" id="{7B4726D0-B0F8-4587-987F-2057C5B27D1D}"/>
            </a:ext>
          </a:extLst>
        </xdr:cNvPr>
        <xdr:cNvPicPr>
          <a:picLocks noChangeAspect="1"/>
        </xdr:cNvPicPr>
      </xdr:nvPicPr>
      <xdr:blipFill>
        <a:blip xmlns:r="http://schemas.openxmlformats.org/officeDocument/2006/relationships" r:embed="rId1"/>
        <a:stretch>
          <a:fillRect/>
        </a:stretch>
      </xdr:blipFill>
      <xdr:spPr>
        <a:xfrm>
          <a:off x="6596341" y="8443072"/>
          <a:ext cx="1919412" cy="6213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180606</xdr:colOff>
      <xdr:row>72</xdr:row>
      <xdr:rowOff>126485</xdr:rowOff>
    </xdr:from>
    <xdr:to>
      <xdr:col>41</xdr:col>
      <xdr:colOff>303996</xdr:colOff>
      <xdr:row>139</xdr:row>
      <xdr:rowOff>91230</xdr:rowOff>
    </xdr:to>
    <xdr:graphicFrame macro="">
      <xdr:nvGraphicFramePr>
        <xdr:cNvPr id="2" name="Chart 1">
          <a:extLst>
            <a:ext uri="{FF2B5EF4-FFF2-40B4-BE49-F238E27FC236}">
              <a16:creationId xmlns:a16="http://schemas.microsoft.com/office/drawing/2014/main" id="{64A03273-E61B-4992-B544-6CD4DEA377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0.96146</cdr:x>
      <cdr:y>0.17155</cdr:y>
    </cdr:from>
    <cdr:to>
      <cdr:x>0.98697</cdr:x>
      <cdr:y>0.66577</cdr:y>
    </cdr:to>
    <cdr:sp macro="" textlink="">
      <cdr:nvSpPr>
        <cdr:cNvPr id="2" name="TextBox 1">
          <a:extLst xmlns:a="http://schemas.openxmlformats.org/drawingml/2006/main">
            <a:ext uri="{FF2B5EF4-FFF2-40B4-BE49-F238E27FC236}">
              <a16:creationId xmlns:a16="http://schemas.microsoft.com/office/drawing/2014/main" id="{C672D361-A2BA-965A-69DD-163189A06B63}"/>
            </a:ext>
          </a:extLst>
        </cdr:cNvPr>
        <cdr:cNvSpPr txBox="1"/>
      </cdr:nvSpPr>
      <cdr:spPr>
        <a:xfrm xmlns:a="http://schemas.openxmlformats.org/drawingml/2006/main">
          <a:off x="13514295" y="1271981"/>
          <a:ext cx="358588" cy="36643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0.0695</cdr:x>
      <cdr:y>0.11367</cdr:y>
    </cdr:from>
    <cdr:to>
      <cdr:x>0.13457</cdr:x>
      <cdr:y>0.23706</cdr:y>
    </cdr:to>
    <cdr:sp macro="" textlink="">
      <cdr:nvSpPr>
        <cdr:cNvPr id="5" name="TextBox 4">
          <a:extLst xmlns:a="http://schemas.openxmlformats.org/drawingml/2006/main">
            <a:ext uri="{FF2B5EF4-FFF2-40B4-BE49-F238E27FC236}">
              <a16:creationId xmlns:a16="http://schemas.microsoft.com/office/drawing/2014/main" id="{10B6350E-4812-D856-31E0-52D69394CDF8}"/>
            </a:ext>
          </a:extLst>
        </cdr:cNvPr>
        <cdr:cNvSpPr txBox="1"/>
      </cdr:nvSpPr>
      <cdr:spPr>
        <a:xfrm xmlns:a="http://schemas.openxmlformats.org/drawingml/2006/main">
          <a:off x="976818" y="84234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0.85809</cdr:x>
      <cdr:y>0.31415</cdr:y>
    </cdr:from>
    <cdr:to>
      <cdr:x>0.91586</cdr:x>
      <cdr:y>0.38538</cdr:y>
    </cdr:to>
    <cdr:sp macro="" textlink="">
      <cdr:nvSpPr>
        <cdr:cNvPr id="6" name="TextBox 5">
          <a:extLst xmlns:a="http://schemas.openxmlformats.org/drawingml/2006/main">
            <a:ext uri="{FF2B5EF4-FFF2-40B4-BE49-F238E27FC236}">
              <a16:creationId xmlns:a16="http://schemas.microsoft.com/office/drawing/2014/main" id="{CD6EBCC2-08AA-6E5E-2523-5E16F1B9DB45}"/>
            </a:ext>
          </a:extLst>
        </cdr:cNvPr>
        <cdr:cNvSpPr txBox="1"/>
      </cdr:nvSpPr>
      <cdr:spPr>
        <a:xfrm xmlns:a="http://schemas.openxmlformats.org/drawingml/2006/main">
          <a:off x="18301079" y="4014895"/>
          <a:ext cx="1232098" cy="910334"/>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GB" sz="1700">
              <a:latin typeface="Tw Cen MT" panose="020B0602020104020603" pitchFamily="34" charset="0"/>
            </a:rPr>
            <a:t>0%</a:t>
          </a:r>
        </a:p>
      </cdr:txBody>
    </cdr:sp>
  </cdr:relSizeAnchor>
  <cdr:relSizeAnchor xmlns:cdr="http://schemas.openxmlformats.org/drawingml/2006/chartDrawing">
    <cdr:from>
      <cdr:x>0.8547</cdr:x>
      <cdr:y>0.53799</cdr:y>
    </cdr:from>
    <cdr:to>
      <cdr:x>0.92314</cdr:x>
      <cdr:y>0.60726</cdr:y>
    </cdr:to>
    <cdr:sp macro="" textlink="">
      <cdr:nvSpPr>
        <cdr:cNvPr id="9" name="TextBox 1">
          <a:extLst xmlns:a="http://schemas.openxmlformats.org/drawingml/2006/main">
            <a:ext uri="{FF2B5EF4-FFF2-40B4-BE49-F238E27FC236}">
              <a16:creationId xmlns:a16="http://schemas.microsoft.com/office/drawing/2014/main" id="{4AD41EE1-56F1-2897-22E1-7E772D1D0FF8}"/>
            </a:ext>
          </a:extLst>
        </cdr:cNvPr>
        <cdr:cNvSpPr txBox="1"/>
      </cdr:nvSpPr>
      <cdr:spPr>
        <a:xfrm xmlns:a="http://schemas.openxmlformats.org/drawingml/2006/main">
          <a:off x="18228736" y="6875650"/>
          <a:ext cx="1459664" cy="88528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700">
              <a:latin typeface="Tw Cen MT" panose="020B0602020104020603" pitchFamily="34" charset="0"/>
            </a:rPr>
            <a:t>-50%</a:t>
          </a:r>
        </a:p>
      </cdr:txBody>
    </cdr:sp>
  </cdr:relSizeAnchor>
  <cdr:relSizeAnchor xmlns:cdr="http://schemas.openxmlformats.org/drawingml/2006/chartDrawing">
    <cdr:from>
      <cdr:x>0.85653</cdr:x>
      <cdr:y>0.76123</cdr:y>
    </cdr:from>
    <cdr:to>
      <cdr:x>0.94299</cdr:x>
      <cdr:y>0.81002</cdr:y>
    </cdr:to>
    <cdr:sp macro="" textlink="">
      <cdr:nvSpPr>
        <cdr:cNvPr id="10" name="TextBox 1">
          <a:extLst xmlns:a="http://schemas.openxmlformats.org/drawingml/2006/main">
            <a:ext uri="{FF2B5EF4-FFF2-40B4-BE49-F238E27FC236}">
              <a16:creationId xmlns:a16="http://schemas.microsoft.com/office/drawing/2014/main" id="{9807404D-FE4C-C143-F126-C431EFA9C1D5}"/>
            </a:ext>
          </a:extLst>
        </cdr:cNvPr>
        <cdr:cNvSpPr txBox="1"/>
      </cdr:nvSpPr>
      <cdr:spPr>
        <a:xfrm xmlns:a="http://schemas.openxmlformats.org/drawingml/2006/main">
          <a:off x="18276673" y="9728669"/>
          <a:ext cx="1844898" cy="62354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700">
              <a:latin typeface="Tw Cen MT" panose="020B0602020104020603" pitchFamily="34" charset="0"/>
            </a:rPr>
            <a:t>-100%</a:t>
          </a:r>
        </a:p>
      </cdr:txBody>
    </cdr:sp>
  </cdr:relSizeAnchor>
  <cdr:relSizeAnchor xmlns:cdr="http://schemas.openxmlformats.org/drawingml/2006/chartDrawing">
    <cdr:from>
      <cdr:x>0.88585</cdr:x>
      <cdr:y>0.33138</cdr:y>
    </cdr:from>
    <cdr:to>
      <cdr:x>0.90494</cdr:x>
      <cdr:y>0.47609</cdr:y>
    </cdr:to>
    <cdr:sp macro="" textlink="">
      <cdr:nvSpPr>
        <cdr:cNvPr id="15" name="Arrow: Right 14">
          <a:extLst xmlns:a="http://schemas.openxmlformats.org/drawingml/2006/main">
            <a:ext uri="{FF2B5EF4-FFF2-40B4-BE49-F238E27FC236}">
              <a16:creationId xmlns:a16="http://schemas.microsoft.com/office/drawing/2014/main" id="{AB8BE329-DE3B-C915-275A-15C12F760D58}"/>
            </a:ext>
          </a:extLst>
        </cdr:cNvPr>
        <cdr:cNvSpPr/>
      </cdr:nvSpPr>
      <cdr:spPr>
        <a:xfrm xmlns:a="http://schemas.openxmlformats.org/drawingml/2006/main" rot="5400000">
          <a:off x="18181364" y="4956152"/>
          <a:ext cx="1849456" cy="407359"/>
        </a:xfrm>
        <a:prstGeom xmlns:a="http://schemas.openxmlformats.org/drawingml/2006/main" prst="rightArrow">
          <a:avLst/>
        </a:prstGeom>
        <a:solidFill xmlns:a="http://schemas.openxmlformats.org/drawingml/2006/main">
          <a:schemeClr val="accent6">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0.13114</cdr:x>
      <cdr:y>0.3279</cdr:y>
    </cdr:from>
    <cdr:to>
      <cdr:x>0.85577</cdr:x>
      <cdr:y>0.32975</cdr:y>
    </cdr:to>
    <cdr:cxnSp macro="">
      <cdr:nvCxnSpPr>
        <cdr:cNvPr id="20" name="Straight Connector 19">
          <a:extLst xmlns:a="http://schemas.openxmlformats.org/drawingml/2006/main">
            <a:ext uri="{FF2B5EF4-FFF2-40B4-BE49-F238E27FC236}">
              <a16:creationId xmlns:a16="http://schemas.microsoft.com/office/drawing/2014/main" id="{B74E74B8-2BFB-EE63-3FDF-B56CC8BF45C3}"/>
            </a:ext>
          </a:extLst>
        </cdr:cNvPr>
        <cdr:cNvCxnSpPr/>
      </cdr:nvCxnSpPr>
      <cdr:spPr>
        <a:xfrm xmlns:a="http://schemas.openxmlformats.org/drawingml/2006/main">
          <a:off x="2829287" y="4181741"/>
          <a:ext cx="15634259" cy="23579"/>
        </a:xfrm>
        <a:prstGeom xmlns:a="http://schemas.openxmlformats.org/drawingml/2006/main" prst="line">
          <a:avLst/>
        </a:prstGeom>
        <a:ln xmlns:a="http://schemas.openxmlformats.org/drawingml/2006/main" w="12700">
          <a:solidFill>
            <a:schemeClr val="tx1"/>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0.88522</cdr:x>
      <cdr:y>0.19153</cdr:y>
    </cdr:from>
    <cdr:to>
      <cdr:x>0.90494</cdr:x>
      <cdr:y>0.32053</cdr:y>
    </cdr:to>
    <cdr:sp macro="" textlink="">
      <cdr:nvSpPr>
        <cdr:cNvPr id="4" name="Arrow: Right 3">
          <a:extLst xmlns:a="http://schemas.openxmlformats.org/drawingml/2006/main">
            <a:ext uri="{FF2B5EF4-FFF2-40B4-BE49-F238E27FC236}">
              <a16:creationId xmlns:a16="http://schemas.microsoft.com/office/drawing/2014/main" id="{0BEBA1AE-6C01-B18C-6A39-46492602D8F4}"/>
            </a:ext>
          </a:extLst>
        </cdr:cNvPr>
        <cdr:cNvSpPr/>
      </cdr:nvSpPr>
      <cdr:spPr>
        <a:xfrm xmlns:a="http://schemas.openxmlformats.org/drawingml/2006/main" rot="16200000">
          <a:off x="18275006" y="3061669"/>
          <a:ext cx="1648700" cy="420837"/>
        </a:xfrm>
        <a:prstGeom xmlns:a="http://schemas.openxmlformats.org/drawingml/2006/main" prst="rightArrow">
          <a:avLst/>
        </a:prstGeom>
        <a:solidFill xmlns:a="http://schemas.openxmlformats.org/drawingml/2006/main">
          <a:srgbClr val="C0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0.85611</cdr:x>
      <cdr:y>0.08807</cdr:y>
    </cdr:from>
    <cdr:to>
      <cdr:x>0.91388</cdr:x>
      <cdr:y>0.1593</cdr:y>
    </cdr:to>
    <cdr:sp macro="" textlink="">
      <cdr:nvSpPr>
        <cdr:cNvPr id="14" name="TextBox 1">
          <a:extLst xmlns:a="http://schemas.openxmlformats.org/drawingml/2006/main">
            <a:ext uri="{FF2B5EF4-FFF2-40B4-BE49-F238E27FC236}">
              <a16:creationId xmlns:a16="http://schemas.microsoft.com/office/drawing/2014/main" id="{D6023502-F9DB-7926-E9DD-8E1AFEBB22ED}"/>
            </a:ext>
          </a:extLst>
        </cdr:cNvPr>
        <cdr:cNvSpPr txBox="1"/>
      </cdr:nvSpPr>
      <cdr:spPr>
        <a:xfrm xmlns:a="http://schemas.openxmlformats.org/drawingml/2006/main">
          <a:off x="18258765" y="1125510"/>
          <a:ext cx="1232099" cy="910333"/>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700">
              <a:latin typeface="Tw Cen MT" panose="020B0602020104020603" pitchFamily="34" charset="0"/>
            </a:rPr>
            <a:t>+50%</a:t>
          </a:r>
        </a:p>
      </cdr:txBody>
    </cdr:sp>
  </cdr:relSizeAnchor>
  <cdr:relSizeAnchor xmlns:cdr="http://schemas.openxmlformats.org/drawingml/2006/chartDrawing">
    <cdr:from>
      <cdr:x>0.89154</cdr:x>
      <cdr:y>0.21227</cdr:y>
    </cdr:from>
    <cdr:to>
      <cdr:x>0.93422</cdr:x>
      <cdr:y>0.58992</cdr:y>
    </cdr:to>
    <cdr:sp macro="" textlink="">
      <cdr:nvSpPr>
        <cdr:cNvPr id="42" name="TextBox 1">
          <a:extLst xmlns:a="http://schemas.openxmlformats.org/drawingml/2006/main">
            <a:ext uri="{FF2B5EF4-FFF2-40B4-BE49-F238E27FC236}">
              <a16:creationId xmlns:a16="http://schemas.microsoft.com/office/drawing/2014/main" id="{1A43B53E-385E-0C0F-CE36-EB702383FD20}"/>
            </a:ext>
          </a:extLst>
        </cdr:cNvPr>
        <cdr:cNvSpPr txBox="1"/>
      </cdr:nvSpPr>
      <cdr:spPr>
        <a:xfrm xmlns:a="http://schemas.openxmlformats.org/drawingml/2006/main" rot="5400000">
          <a:off x="17065903" y="4670680"/>
          <a:ext cx="4826442" cy="910713"/>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200">
              <a:latin typeface="Tw Cen MT" panose="020B0602020104020603" pitchFamily="34" charset="0"/>
            </a:rPr>
            <a:t>Production change vs 2022</a:t>
          </a:r>
        </a:p>
      </cdr:txBody>
    </cdr:sp>
  </cdr:relSizeAnchor>
  <cdr:relSizeAnchor xmlns:cdr="http://schemas.openxmlformats.org/drawingml/2006/chartDrawing">
    <cdr:from>
      <cdr:x>0.16872</cdr:x>
      <cdr:y>0.12356</cdr:y>
    </cdr:from>
    <cdr:to>
      <cdr:x>0.3606</cdr:x>
      <cdr:y>0.22278</cdr:y>
    </cdr:to>
    <cdr:pic>
      <cdr:nvPicPr>
        <cdr:cNvPr id="8" name="chart">
          <a:extLst xmlns:a="http://schemas.openxmlformats.org/drawingml/2006/main">
            <a:ext uri="{FF2B5EF4-FFF2-40B4-BE49-F238E27FC236}">
              <a16:creationId xmlns:a16="http://schemas.microsoft.com/office/drawing/2014/main" id="{41C0354C-C61B-317F-690F-7440FCACC98E}"/>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2119" r="668" b="661"/>
        <a:stretch xmlns:a="http://schemas.openxmlformats.org/drawingml/2006/main"/>
      </cdr:blipFill>
      <cdr:spPr>
        <a:xfrm xmlns:a="http://schemas.openxmlformats.org/drawingml/2006/main">
          <a:off x="3594066" y="1576808"/>
          <a:ext cx="4087514" cy="1266265"/>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xdr:from>
      <xdr:col>6</xdr:col>
      <xdr:colOff>180606</xdr:colOff>
      <xdr:row>72</xdr:row>
      <xdr:rowOff>126485</xdr:rowOff>
    </xdr:from>
    <xdr:to>
      <xdr:col>41</xdr:col>
      <xdr:colOff>303996</xdr:colOff>
      <xdr:row>139</xdr:row>
      <xdr:rowOff>91230</xdr:rowOff>
    </xdr:to>
    <xdr:graphicFrame macro="">
      <xdr:nvGraphicFramePr>
        <xdr:cNvPr id="2" name="Chart 1">
          <a:extLst>
            <a:ext uri="{FF2B5EF4-FFF2-40B4-BE49-F238E27FC236}">
              <a16:creationId xmlns:a16="http://schemas.microsoft.com/office/drawing/2014/main" id="{7B89F48C-F6FB-48B7-806E-7C86377CB3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0.96146</cdr:x>
      <cdr:y>0.17155</cdr:y>
    </cdr:from>
    <cdr:to>
      <cdr:x>0.98697</cdr:x>
      <cdr:y>0.66577</cdr:y>
    </cdr:to>
    <cdr:sp macro="" textlink="">
      <cdr:nvSpPr>
        <cdr:cNvPr id="2" name="TextBox 1">
          <a:extLst xmlns:a="http://schemas.openxmlformats.org/drawingml/2006/main">
            <a:ext uri="{FF2B5EF4-FFF2-40B4-BE49-F238E27FC236}">
              <a16:creationId xmlns:a16="http://schemas.microsoft.com/office/drawing/2014/main" id="{C672D361-A2BA-965A-69DD-163189A06B63}"/>
            </a:ext>
          </a:extLst>
        </cdr:cNvPr>
        <cdr:cNvSpPr txBox="1"/>
      </cdr:nvSpPr>
      <cdr:spPr>
        <a:xfrm xmlns:a="http://schemas.openxmlformats.org/drawingml/2006/main">
          <a:off x="13514295" y="1271981"/>
          <a:ext cx="358588" cy="36643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0.0695</cdr:x>
      <cdr:y>0.11367</cdr:y>
    </cdr:from>
    <cdr:to>
      <cdr:x>0.13457</cdr:x>
      <cdr:y>0.23706</cdr:y>
    </cdr:to>
    <cdr:sp macro="" textlink="">
      <cdr:nvSpPr>
        <cdr:cNvPr id="5" name="TextBox 4">
          <a:extLst xmlns:a="http://schemas.openxmlformats.org/drawingml/2006/main">
            <a:ext uri="{FF2B5EF4-FFF2-40B4-BE49-F238E27FC236}">
              <a16:creationId xmlns:a16="http://schemas.microsoft.com/office/drawing/2014/main" id="{10B6350E-4812-D856-31E0-52D69394CDF8}"/>
            </a:ext>
          </a:extLst>
        </cdr:cNvPr>
        <cdr:cNvSpPr txBox="1"/>
      </cdr:nvSpPr>
      <cdr:spPr>
        <a:xfrm xmlns:a="http://schemas.openxmlformats.org/drawingml/2006/main">
          <a:off x="976818" y="84234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0.85809</cdr:x>
      <cdr:y>0.31415</cdr:y>
    </cdr:from>
    <cdr:to>
      <cdr:x>0.91586</cdr:x>
      <cdr:y>0.38538</cdr:y>
    </cdr:to>
    <cdr:sp macro="" textlink="">
      <cdr:nvSpPr>
        <cdr:cNvPr id="6" name="TextBox 5">
          <a:extLst xmlns:a="http://schemas.openxmlformats.org/drawingml/2006/main">
            <a:ext uri="{FF2B5EF4-FFF2-40B4-BE49-F238E27FC236}">
              <a16:creationId xmlns:a16="http://schemas.microsoft.com/office/drawing/2014/main" id="{CD6EBCC2-08AA-6E5E-2523-5E16F1B9DB45}"/>
            </a:ext>
          </a:extLst>
        </cdr:cNvPr>
        <cdr:cNvSpPr txBox="1"/>
      </cdr:nvSpPr>
      <cdr:spPr>
        <a:xfrm xmlns:a="http://schemas.openxmlformats.org/drawingml/2006/main">
          <a:off x="18301079" y="4014895"/>
          <a:ext cx="1232098" cy="910334"/>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GB" sz="1700">
              <a:latin typeface="Tw Cen MT" panose="020B0602020104020603" pitchFamily="34" charset="0"/>
            </a:rPr>
            <a:t>0%</a:t>
          </a:r>
        </a:p>
      </cdr:txBody>
    </cdr:sp>
  </cdr:relSizeAnchor>
  <cdr:relSizeAnchor xmlns:cdr="http://schemas.openxmlformats.org/drawingml/2006/chartDrawing">
    <cdr:from>
      <cdr:x>0.8547</cdr:x>
      <cdr:y>0.53799</cdr:y>
    </cdr:from>
    <cdr:to>
      <cdr:x>0.92314</cdr:x>
      <cdr:y>0.60726</cdr:y>
    </cdr:to>
    <cdr:sp macro="" textlink="">
      <cdr:nvSpPr>
        <cdr:cNvPr id="9" name="TextBox 1">
          <a:extLst xmlns:a="http://schemas.openxmlformats.org/drawingml/2006/main">
            <a:ext uri="{FF2B5EF4-FFF2-40B4-BE49-F238E27FC236}">
              <a16:creationId xmlns:a16="http://schemas.microsoft.com/office/drawing/2014/main" id="{4AD41EE1-56F1-2897-22E1-7E772D1D0FF8}"/>
            </a:ext>
          </a:extLst>
        </cdr:cNvPr>
        <cdr:cNvSpPr txBox="1"/>
      </cdr:nvSpPr>
      <cdr:spPr>
        <a:xfrm xmlns:a="http://schemas.openxmlformats.org/drawingml/2006/main">
          <a:off x="18228736" y="6875650"/>
          <a:ext cx="1459664" cy="88528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700">
              <a:latin typeface="Tw Cen MT" panose="020B0602020104020603" pitchFamily="34" charset="0"/>
            </a:rPr>
            <a:t>-50%</a:t>
          </a:r>
        </a:p>
      </cdr:txBody>
    </cdr:sp>
  </cdr:relSizeAnchor>
  <cdr:relSizeAnchor xmlns:cdr="http://schemas.openxmlformats.org/drawingml/2006/chartDrawing">
    <cdr:from>
      <cdr:x>0.85653</cdr:x>
      <cdr:y>0.76123</cdr:y>
    </cdr:from>
    <cdr:to>
      <cdr:x>0.94299</cdr:x>
      <cdr:y>0.81002</cdr:y>
    </cdr:to>
    <cdr:sp macro="" textlink="">
      <cdr:nvSpPr>
        <cdr:cNvPr id="10" name="TextBox 1">
          <a:extLst xmlns:a="http://schemas.openxmlformats.org/drawingml/2006/main">
            <a:ext uri="{FF2B5EF4-FFF2-40B4-BE49-F238E27FC236}">
              <a16:creationId xmlns:a16="http://schemas.microsoft.com/office/drawing/2014/main" id="{9807404D-FE4C-C143-F126-C431EFA9C1D5}"/>
            </a:ext>
          </a:extLst>
        </cdr:cNvPr>
        <cdr:cNvSpPr txBox="1"/>
      </cdr:nvSpPr>
      <cdr:spPr>
        <a:xfrm xmlns:a="http://schemas.openxmlformats.org/drawingml/2006/main">
          <a:off x="18276673" y="9728669"/>
          <a:ext cx="1844898" cy="62354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700">
              <a:latin typeface="Tw Cen MT" panose="020B0602020104020603" pitchFamily="34" charset="0"/>
            </a:rPr>
            <a:t>-100%</a:t>
          </a:r>
        </a:p>
      </cdr:txBody>
    </cdr:sp>
  </cdr:relSizeAnchor>
  <cdr:relSizeAnchor xmlns:cdr="http://schemas.openxmlformats.org/drawingml/2006/chartDrawing">
    <cdr:from>
      <cdr:x>0.88585</cdr:x>
      <cdr:y>0.33138</cdr:y>
    </cdr:from>
    <cdr:to>
      <cdr:x>0.90494</cdr:x>
      <cdr:y>0.47609</cdr:y>
    </cdr:to>
    <cdr:sp macro="" textlink="">
      <cdr:nvSpPr>
        <cdr:cNvPr id="15" name="Arrow: Right 14">
          <a:extLst xmlns:a="http://schemas.openxmlformats.org/drawingml/2006/main">
            <a:ext uri="{FF2B5EF4-FFF2-40B4-BE49-F238E27FC236}">
              <a16:creationId xmlns:a16="http://schemas.microsoft.com/office/drawing/2014/main" id="{AB8BE329-DE3B-C915-275A-15C12F760D58}"/>
            </a:ext>
          </a:extLst>
        </cdr:cNvPr>
        <cdr:cNvSpPr/>
      </cdr:nvSpPr>
      <cdr:spPr>
        <a:xfrm xmlns:a="http://schemas.openxmlformats.org/drawingml/2006/main" rot="5400000">
          <a:off x="18181364" y="4956152"/>
          <a:ext cx="1849456" cy="407359"/>
        </a:xfrm>
        <a:prstGeom xmlns:a="http://schemas.openxmlformats.org/drawingml/2006/main" prst="rightArrow">
          <a:avLst/>
        </a:prstGeom>
        <a:solidFill xmlns:a="http://schemas.openxmlformats.org/drawingml/2006/main">
          <a:schemeClr val="accent6">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0.13114</cdr:x>
      <cdr:y>0.3279</cdr:y>
    </cdr:from>
    <cdr:to>
      <cdr:x>0.85577</cdr:x>
      <cdr:y>0.32975</cdr:y>
    </cdr:to>
    <cdr:cxnSp macro="">
      <cdr:nvCxnSpPr>
        <cdr:cNvPr id="20" name="Straight Connector 19">
          <a:extLst xmlns:a="http://schemas.openxmlformats.org/drawingml/2006/main">
            <a:ext uri="{FF2B5EF4-FFF2-40B4-BE49-F238E27FC236}">
              <a16:creationId xmlns:a16="http://schemas.microsoft.com/office/drawing/2014/main" id="{B74E74B8-2BFB-EE63-3FDF-B56CC8BF45C3}"/>
            </a:ext>
          </a:extLst>
        </cdr:cNvPr>
        <cdr:cNvCxnSpPr/>
      </cdr:nvCxnSpPr>
      <cdr:spPr>
        <a:xfrm xmlns:a="http://schemas.openxmlformats.org/drawingml/2006/main">
          <a:off x="2829287" y="4181741"/>
          <a:ext cx="15634259" cy="23579"/>
        </a:xfrm>
        <a:prstGeom xmlns:a="http://schemas.openxmlformats.org/drawingml/2006/main" prst="line">
          <a:avLst/>
        </a:prstGeom>
        <a:ln xmlns:a="http://schemas.openxmlformats.org/drawingml/2006/main" w="12700">
          <a:solidFill>
            <a:schemeClr val="tx1"/>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0.88522</cdr:x>
      <cdr:y>0.19153</cdr:y>
    </cdr:from>
    <cdr:to>
      <cdr:x>0.90494</cdr:x>
      <cdr:y>0.32053</cdr:y>
    </cdr:to>
    <cdr:sp macro="" textlink="">
      <cdr:nvSpPr>
        <cdr:cNvPr id="4" name="Arrow: Right 3">
          <a:extLst xmlns:a="http://schemas.openxmlformats.org/drawingml/2006/main">
            <a:ext uri="{FF2B5EF4-FFF2-40B4-BE49-F238E27FC236}">
              <a16:creationId xmlns:a16="http://schemas.microsoft.com/office/drawing/2014/main" id="{0BEBA1AE-6C01-B18C-6A39-46492602D8F4}"/>
            </a:ext>
          </a:extLst>
        </cdr:cNvPr>
        <cdr:cNvSpPr/>
      </cdr:nvSpPr>
      <cdr:spPr>
        <a:xfrm xmlns:a="http://schemas.openxmlformats.org/drawingml/2006/main" rot="16200000">
          <a:off x="18275006" y="3061669"/>
          <a:ext cx="1648700" cy="420837"/>
        </a:xfrm>
        <a:prstGeom xmlns:a="http://schemas.openxmlformats.org/drawingml/2006/main" prst="rightArrow">
          <a:avLst/>
        </a:prstGeom>
        <a:solidFill xmlns:a="http://schemas.openxmlformats.org/drawingml/2006/main">
          <a:srgbClr val="C0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0.85611</cdr:x>
      <cdr:y>0.08807</cdr:y>
    </cdr:from>
    <cdr:to>
      <cdr:x>0.91388</cdr:x>
      <cdr:y>0.1593</cdr:y>
    </cdr:to>
    <cdr:sp macro="" textlink="">
      <cdr:nvSpPr>
        <cdr:cNvPr id="14" name="TextBox 1">
          <a:extLst xmlns:a="http://schemas.openxmlformats.org/drawingml/2006/main">
            <a:ext uri="{FF2B5EF4-FFF2-40B4-BE49-F238E27FC236}">
              <a16:creationId xmlns:a16="http://schemas.microsoft.com/office/drawing/2014/main" id="{D6023502-F9DB-7926-E9DD-8E1AFEBB22ED}"/>
            </a:ext>
          </a:extLst>
        </cdr:cNvPr>
        <cdr:cNvSpPr txBox="1"/>
      </cdr:nvSpPr>
      <cdr:spPr>
        <a:xfrm xmlns:a="http://schemas.openxmlformats.org/drawingml/2006/main">
          <a:off x="18258765" y="1125510"/>
          <a:ext cx="1232099" cy="910333"/>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700">
              <a:latin typeface="Tw Cen MT" panose="020B0602020104020603" pitchFamily="34" charset="0"/>
            </a:rPr>
            <a:t>+50%</a:t>
          </a:r>
        </a:p>
      </cdr:txBody>
    </cdr:sp>
  </cdr:relSizeAnchor>
  <cdr:relSizeAnchor xmlns:cdr="http://schemas.openxmlformats.org/drawingml/2006/chartDrawing">
    <cdr:from>
      <cdr:x>0.89154</cdr:x>
      <cdr:y>0.21227</cdr:y>
    </cdr:from>
    <cdr:to>
      <cdr:x>0.93422</cdr:x>
      <cdr:y>0.58992</cdr:y>
    </cdr:to>
    <cdr:sp macro="" textlink="">
      <cdr:nvSpPr>
        <cdr:cNvPr id="42" name="TextBox 1">
          <a:extLst xmlns:a="http://schemas.openxmlformats.org/drawingml/2006/main">
            <a:ext uri="{FF2B5EF4-FFF2-40B4-BE49-F238E27FC236}">
              <a16:creationId xmlns:a16="http://schemas.microsoft.com/office/drawing/2014/main" id="{1A43B53E-385E-0C0F-CE36-EB702383FD20}"/>
            </a:ext>
          </a:extLst>
        </cdr:cNvPr>
        <cdr:cNvSpPr txBox="1"/>
      </cdr:nvSpPr>
      <cdr:spPr>
        <a:xfrm xmlns:a="http://schemas.openxmlformats.org/drawingml/2006/main" rot="5400000">
          <a:off x="17065903" y="4670680"/>
          <a:ext cx="4826442" cy="910713"/>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200">
              <a:latin typeface="Tw Cen MT" panose="020B0602020104020603" pitchFamily="34" charset="0"/>
            </a:rPr>
            <a:t>Production change vs 2022</a:t>
          </a: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267505</xdr:colOff>
      <xdr:row>5</xdr:row>
      <xdr:rowOff>125557</xdr:rowOff>
    </xdr:from>
    <xdr:to>
      <xdr:col>32</xdr:col>
      <xdr:colOff>103910</xdr:colOff>
      <xdr:row>48</xdr:row>
      <xdr:rowOff>0</xdr:rowOff>
    </xdr:to>
    <xdr:graphicFrame macro="">
      <xdr:nvGraphicFramePr>
        <xdr:cNvPr id="2" name="Chart 1">
          <a:extLst>
            <a:ext uri="{FF2B5EF4-FFF2-40B4-BE49-F238E27FC236}">
              <a16:creationId xmlns:a16="http://schemas.microsoft.com/office/drawing/2014/main" id="{9654081F-070D-48E4-87C0-DAC1EA39C8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0.0958</cdr:x>
      <cdr:y>0</cdr:y>
    </cdr:from>
    <cdr:to>
      <cdr:x>0.11936</cdr:x>
      <cdr:y>0.03115</cdr:y>
    </cdr:to>
    <cdr:sp macro="" textlink="">
      <cdr:nvSpPr>
        <cdr:cNvPr id="2" name="TextBox 1">
          <a:extLst xmlns:a="http://schemas.openxmlformats.org/drawingml/2006/main">
            <a:ext uri="{FF2B5EF4-FFF2-40B4-BE49-F238E27FC236}">
              <a16:creationId xmlns:a16="http://schemas.microsoft.com/office/drawing/2014/main" id="{D85B0CAA-5330-5C13-0C3F-3F75D03F0761}"/>
            </a:ext>
          </a:extLst>
        </cdr:cNvPr>
        <cdr:cNvSpPr txBox="1"/>
      </cdr:nvSpPr>
      <cdr:spPr>
        <a:xfrm xmlns:a="http://schemas.openxmlformats.org/drawingml/2006/main">
          <a:off x="813435" y="-5715"/>
          <a:ext cx="200025" cy="123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0.11054</cdr:x>
      <cdr:y>0.06762</cdr:y>
    </cdr:from>
    <cdr:to>
      <cdr:x>0.23456</cdr:x>
      <cdr:y>0.11604</cdr:y>
    </cdr:to>
    <cdr:sp macro="" textlink="">
      <cdr:nvSpPr>
        <cdr:cNvPr id="4" name="TextBox 1">
          <a:extLst xmlns:a="http://schemas.openxmlformats.org/drawingml/2006/main">
            <a:ext uri="{FF2B5EF4-FFF2-40B4-BE49-F238E27FC236}">
              <a16:creationId xmlns:a16="http://schemas.microsoft.com/office/drawing/2014/main" id="{A845FE9B-D1E8-B63E-37F1-EC0DCEF04340}"/>
            </a:ext>
          </a:extLst>
        </cdr:cNvPr>
        <cdr:cNvSpPr txBox="1"/>
      </cdr:nvSpPr>
      <cdr:spPr>
        <a:xfrm xmlns:a="http://schemas.openxmlformats.org/drawingml/2006/main">
          <a:off x="2378394" y="785688"/>
          <a:ext cx="2668620" cy="562658"/>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200" b="1" i="1">
              <a:solidFill>
                <a:schemeClr val="accent2"/>
              </a:solidFill>
              <a:latin typeface="Tw Cen MT" panose="020B0602020104020603" pitchFamily="34" charset="0"/>
            </a:rPr>
            <a:t>Least</a:t>
          </a:r>
          <a:r>
            <a:rPr lang="en-GB" sz="2200" b="0" i="1">
              <a:solidFill>
                <a:schemeClr val="tx1">
                  <a:lumMod val="95000"/>
                  <a:lumOff val="5000"/>
                </a:schemeClr>
              </a:solidFill>
              <a:latin typeface="Tw Cen MT" panose="020B0602020104020603" pitchFamily="34" charset="0"/>
            </a:rPr>
            <a:t> exposed</a:t>
          </a:r>
        </a:p>
      </cdr:txBody>
    </cdr:sp>
  </cdr:relSizeAnchor>
  <cdr:relSizeAnchor xmlns:cdr="http://schemas.openxmlformats.org/drawingml/2006/chartDrawing">
    <cdr:from>
      <cdr:x>0.61849</cdr:x>
      <cdr:y>0.06399</cdr:y>
    </cdr:from>
    <cdr:to>
      <cdr:x>0.71427</cdr:x>
      <cdr:y>0.11157</cdr:y>
    </cdr:to>
    <cdr:sp macro="" textlink="">
      <cdr:nvSpPr>
        <cdr:cNvPr id="7" name="Flowchart: Alternate Process 6">
          <a:extLst xmlns:a="http://schemas.openxmlformats.org/drawingml/2006/main">
            <a:ext uri="{FF2B5EF4-FFF2-40B4-BE49-F238E27FC236}">
              <a16:creationId xmlns:a16="http://schemas.microsoft.com/office/drawing/2014/main" id="{4DC03E08-1F17-842B-8D65-B98A5D10BDA7}"/>
            </a:ext>
          </a:extLst>
        </cdr:cNvPr>
        <cdr:cNvSpPr/>
      </cdr:nvSpPr>
      <cdr:spPr>
        <a:xfrm xmlns:a="http://schemas.openxmlformats.org/drawingml/2006/main">
          <a:off x="13307786" y="743529"/>
          <a:ext cx="2060864" cy="552863"/>
        </a:xfrm>
        <a:prstGeom xmlns:a="http://schemas.openxmlformats.org/drawingml/2006/main" prst="flowChartAlternateProcess">
          <a:avLst/>
        </a:prstGeom>
        <a:noFill xmlns:a="http://schemas.openxmlformats.org/drawingml/2006/main"/>
        <a:ln xmlns:a="http://schemas.openxmlformats.org/drawingml/2006/main">
          <a:no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0.62734</cdr:x>
      <cdr:y>0.07293</cdr:y>
    </cdr:from>
    <cdr:to>
      <cdr:x>0.72924</cdr:x>
      <cdr:y>0.11902</cdr:y>
    </cdr:to>
    <cdr:sp macro="" textlink="">
      <cdr:nvSpPr>
        <cdr:cNvPr id="6" name="TextBox 1">
          <a:extLst xmlns:a="http://schemas.openxmlformats.org/drawingml/2006/main">
            <a:ext uri="{FF2B5EF4-FFF2-40B4-BE49-F238E27FC236}">
              <a16:creationId xmlns:a16="http://schemas.microsoft.com/office/drawing/2014/main" id="{DA5BEF64-5F49-D650-E526-B967CFD03A7C}"/>
            </a:ext>
          </a:extLst>
        </cdr:cNvPr>
        <cdr:cNvSpPr txBox="1"/>
      </cdr:nvSpPr>
      <cdr:spPr>
        <a:xfrm xmlns:a="http://schemas.openxmlformats.org/drawingml/2006/main">
          <a:off x="13498286" y="847436"/>
          <a:ext cx="2192451" cy="535545"/>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200" b="1" i="1">
              <a:solidFill>
                <a:srgbClr val="C00000"/>
              </a:solidFill>
              <a:latin typeface="Tw Cen MT" panose="020B0602020104020603" pitchFamily="34" charset="0"/>
            </a:rPr>
            <a:t>Most</a:t>
          </a:r>
          <a:r>
            <a:rPr lang="en-GB" sz="2200" b="0" i="1">
              <a:solidFill>
                <a:schemeClr val="bg1"/>
              </a:solidFill>
              <a:latin typeface="Tw Cen MT" panose="020B0602020104020603" pitchFamily="34" charset="0"/>
            </a:rPr>
            <a:t> </a:t>
          </a:r>
          <a:r>
            <a:rPr lang="en-GB" sz="2200" b="0" i="1">
              <a:solidFill>
                <a:schemeClr val="tx1"/>
              </a:solidFill>
              <a:latin typeface="Tw Cen MT" panose="020B0602020104020603" pitchFamily="34" charset="0"/>
            </a:rPr>
            <a:t>exposed</a:t>
          </a: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259773</xdr:colOff>
      <xdr:row>5</xdr:row>
      <xdr:rowOff>47625</xdr:rowOff>
    </xdr:from>
    <xdr:to>
      <xdr:col>31</xdr:col>
      <xdr:colOff>242454</xdr:colOff>
      <xdr:row>45</xdr:row>
      <xdr:rowOff>155864</xdr:rowOff>
    </xdr:to>
    <xdr:graphicFrame macro="">
      <xdr:nvGraphicFramePr>
        <xdr:cNvPr id="2" name="Chart 1">
          <a:extLst>
            <a:ext uri="{FF2B5EF4-FFF2-40B4-BE49-F238E27FC236}">
              <a16:creationId xmlns:a16="http://schemas.microsoft.com/office/drawing/2014/main" id="{424CC432-39F9-4ECF-8F1B-8ED67AF690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0.96146</cdr:x>
      <cdr:y>0.17155</cdr:y>
    </cdr:from>
    <cdr:to>
      <cdr:x>0.98697</cdr:x>
      <cdr:y>0.66577</cdr:y>
    </cdr:to>
    <cdr:sp macro="" textlink="">
      <cdr:nvSpPr>
        <cdr:cNvPr id="2" name="TextBox 1">
          <a:extLst xmlns:a="http://schemas.openxmlformats.org/drawingml/2006/main">
            <a:ext uri="{FF2B5EF4-FFF2-40B4-BE49-F238E27FC236}">
              <a16:creationId xmlns:a16="http://schemas.microsoft.com/office/drawing/2014/main" id="{C672D361-A2BA-965A-69DD-163189A06B63}"/>
            </a:ext>
          </a:extLst>
        </cdr:cNvPr>
        <cdr:cNvSpPr txBox="1"/>
      </cdr:nvSpPr>
      <cdr:spPr>
        <a:xfrm xmlns:a="http://schemas.openxmlformats.org/drawingml/2006/main">
          <a:off x="13514295" y="1271981"/>
          <a:ext cx="358588" cy="36643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0.0695</cdr:x>
      <cdr:y>0.11367</cdr:y>
    </cdr:from>
    <cdr:to>
      <cdr:x>0.13457</cdr:x>
      <cdr:y>0.23706</cdr:y>
    </cdr:to>
    <cdr:sp macro="" textlink="">
      <cdr:nvSpPr>
        <cdr:cNvPr id="5" name="TextBox 4">
          <a:extLst xmlns:a="http://schemas.openxmlformats.org/drawingml/2006/main">
            <a:ext uri="{FF2B5EF4-FFF2-40B4-BE49-F238E27FC236}">
              <a16:creationId xmlns:a16="http://schemas.microsoft.com/office/drawing/2014/main" id="{10B6350E-4812-D856-31E0-52D69394CDF8}"/>
            </a:ext>
          </a:extLst>
        </cdr:cNvPr>
        <cdr:cNvSpPr txBox="1"/>
      </cdr:nvSpPr>
      <cdr:spPr>
        <a:xfrm xmlns:a="http://schemas.openxmlformats.org/drawingml/2006/main">
          <a:off x="976818" y="84234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0.8638</cdr:x>
      <cdr:y>0.09213</cdr:y>
    </cdr:from>
    <cdr:to>
      <cdr:x>0.92157</cdr:x>
      <cdr:y>0.16336</cdr:y>
    </cdr:to>
    <cdr:sp macro="" textlink="">
      <cdr:nvSpPr>
        <cdr:cNvPr id="6" name="TextBox 5">
          <a:extLst xmlns:a="http://schemas.openxmlformats.org/drawingml/2006/main">
            <a:ext uri="{FF2B5EF4-FFF2-40B4-BE49-F238E27FC236}">
              <a16:creationId xmlns:a16="http://schemas.microsoft.com/office/drawing/2014/main" id="{CD6EBCC2-08AA-6E5E-2523-5E16F1B9DB45}"/>
            </a:ext>
          </a:extLst>
        </cdr:cNvPr>
        <cdr:cNvSpPr txBox="1"/>
      </cdr:nvSpPr>
      <cdr:spPr>
        <a:xfrm xmlns:a="http://schemas.openxmlformats.org/drawingml/2006/main">
          <a:off x="18813370" y="1172634"/>
          <a:ext cx="1258218" cy="906633"/>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GB" sz="2000">
              <a:latin typeface="Tw Cen MT" panose="020B0602020104020603" pitchFamily="34" charset="0"/>
            </a:rPr>
            <a:t>0%</a:t>
          </a:r>
        </a:p>
      </cdr:txBody>
    </cdr:sp>
  </cdr:relSizeAnchor>
  <cdr:relSizeAnchor xmlns:cdr="http://schemas.openxmlformats.org/drawingml/2006/chartDrawing">
    <cdr:from>
      <cdr:x>0.85471</cdr:x>
      <cdr:y>0.42499</cdr:y>
    </cdr:from>
    <cdr:to>
      <cdr:x>0.92315</cdr:x>
      <cdr:y>0.49426</cdr:y>
    </cdr:to>
    <cdr:sp macro="" textlink="">
      <cdr:nvSpPr>
        <cdr:cNvPr id="9" name="TextBox 1">
          <a:extLst xmlns:a="http://schemas.openxmlformats.org/drawingml/2006/main">
            <a:ext uri="{FF2B5EF4-FFF2-40B4-BE49-F238E27FC236}">
              <a16:creationId xmlns:a16="http://schemas.microsoft.com/office/drawing/2014/main" id="{4AD41EE1-56F1-2897-22E1-7E772D1D0FF8}"/>
            </a:ext>
          </a:extLst>
        </cdr:cNvPr>
        <cdr:cNvSpPr txBox="1"/>
      </cdr:nvSpPr>
      <cdr:spPr>
        <a:xfrm xmlns:a="http://schemas.openxmlformats.org/drawingml/2006/main">
          <a:off x="18615319" y="5409394"/>
          <a:ext cx="1490608" cy="88168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000">
              <a:latin typeface="Tw Cen MT" panose="020B0602020104020603" pitchFamily="34" charset="0"/>
            </a:rPr>
            <a:t>-50%</a:t>
          </a:r>
        </a:p>
      </cdr:txBody>
    </cdr:sp>
  </cdr:relSizeAnchor>
  <cdr:relSizeAnchor xmlns:cdr="http://schemas.openxmlformats.org/drawingml/2006/chartDrawing">
    <cdr:from>
      <cdr:x>0.85491</cdr:x>
      <cdr:y>0.76109</cdr:y>
    </cdr:from>
    <cdr:to>
      <cdr:x>0.94137</cdr:x>
      <cdr:y>0.80988</cdr:y>
    </cdr:to>
    <cdr:sp macro="" textlink="">
      <cdr:nvSpPr>
        <cdr:cNvPr id="10" name="TextBox 1">
          <a:extLst xmlns:a="http://schemas.openxmlformats.org/drawingml/2006/main">
            <a:ext uri="{FF2B5EF4-FFF2-40B4-BE49-F238E27FC236}">
              <a16:creationId xmlns:a16="http://schemas.microsoft.com/office/drawing/2014/main" id="{9807404D-FE4C-C143-F126-C431EFA9C1D5}"/>
            </a:ext>
          </a:extLst>
        </cdr:cNvPr>
        <cdr:cNvSpPr txBox="1"/>
      </cdr:nvSpPr>
      <cdr:spPr>
        <a:xfrm xmlns:a="http://schemas.openxmlformats.org/drawingml/2006/main">
          <a:off x="18139401" y="9885631"/>
          <a:ext cx="1834508" cy="633720"/>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000">
              <a:latin typeface="Tw Cen MT" panose="020B0602020104020603" pitchFamily="34" charset="0"/>
            </a:rPr>
            <a:t>-100%</a:t>
          </a:r>
        </a:p>
      </cdr:txBody>
    </cdr:sp>
  </cdr:relSizeAnchor>
  <cdr:relSizeAnchor xmlns:cdr="http://schemas.openxmlformats.org/drawingml/2006/chartDrawing">
    <cdr:from>
      <cdr:x>0.89625</cdr:x>
      <cdr:y>0.1074</cdr:y>
    </cdr:from>
    <cdr:to>
      <cdr:x>0.91686</cdr:x>
      <cdr:y>0.619</cdr:y>
    </cdr:to>
    <cdr:sp macro="" textlink="">
      <cdr:nvSpPr>
        <cdr:cNvPr id="15" name="Arrow: Right 14">
          <a:extLst xmlns:a="http://schemas.openxmlformats.org/drawingml/2006/main">
            <a:ext uri="{FF2B5EF4-FFF2-40B4-BE49-F238E27FC236}">
              <a16:creationId xmlns:a16="http://schemas.microsoft.com/office/drawing/2014/main" id="{AB8BE329-DE3B-C915-275A-15C12F760D58}"/>
            </a:ext>
          </a:extLst>
        </cdr:cNvPr>
        <cdr:cNvSpPr/>
      </cdr:nvSpPr>
      <cdr:spPr>
        <a:xfrm xmlns:a="http://schemas.openxmlformats.org/drawingml/2006/main" rot="5400000">
          <a:off x="16268519" y="4415681"/>
          <a:ext cx="6532716" cy="444149"/>
        </a:xfrm>
        <a:prstGeom xmlns:a="http://schemas.openxmlformats.org/drawingml/2006/main" prst="rightArrow">
          <a:avLst/>
        </a:prstGeom>
        <a:solidFill xmlns:a="http://schemas.openxmlformats.org/drawingml/2006/main">
          <a:schemeClr val="bg1">
            <a:lumMod val="6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0.1355</cdr:x>
      <cdr:y>0.10424</cdr:y>
    </cdr:from>
    <cdr:to>
      <cdr:x>0.85665</cdr:x>
      <cdr:y>0.10436</cdr:y>
    </cdr:to>
    <cdr:cxnSp macro="">
      <cdr:nvCxnSpPr>
        <cdr:cNvPr id="20" name="Straight Connector 19">
          <a:extLst xmlns:a="http://schemas.openxmlformats.org/drawingml/2006/main">
            <a:ext uri="{FF2B5EF4-FFF2-40B4-BE49-F238E27FC236}">
              <a16:creationId xmlns:a16="http://schemas.microsoft.com/office/drawing/2014/main" id="{B74E74B8-2BFB-EE63-3FDF-B56CC8BF45C3}"/>
            </a:ext>
          </a:extLst>
        </cdr:cNvPr>
        <cdr:cNvCxnSpPr/>
      </cdr:nvCxnSpPr>
      <cdr:spPr>
        <a:xfrm xmlns:a="http://schemas.openxmlformats.org/drawingml/2006/main">
          <a:off x="2886635" y="1330285"/>
          <a:ext cx="15363124" cy="1521"/>
        </a:xfrm>
        <a:prstGeom xmlns:a="http://schemas.openxmlformats.org/drawingml/2006/main" prst="line">
          <a:avLst/>
        </a:prstGeom>
        <a:ln xmlns:a="http://schemas.openxmlformats.org/drawingml/2006/main" w="12700">
          <a:solidFill>
            <a:schemeClr val="tx1"/>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0.05764</cdr:x>
      <cdr:y>0.14469</cdr:y>
    </cdr:from>
    <cdr:to>
      <cdr:x>0.10032</cdr:x>
      <cdr:y>0.59706</cdr:y>
    </cdr:to>
    <cdr:sp macro="" textlink="">
      <cdr:nvSpPr>
        <cdr:cNvPr id="42" name="TextBox 1">
          <a:extLst xmlns:a="http://schemas.openxmlformats.org/drawingml/2006/main">
            <a:ext uri="{FF2B5EF4-FFF2-40B4-BE49-F238E27FC236}">
              <a16:creationId xmlns:a16="http://schemas.microsoft.com/office/drawing/2014/main" id="{1A43B53E-385E-0C0F-CE36-EB702383FD20}"/>
            </a:ext>
          </a:extLst>
        </cdr:cNvPr>
        <cdr:cNvSpPr txBox="1"/>
      </cdr:nvSpPr>
      <cdr:spPr>
        <a:xfrm xmlns:a="http://schemas.openxmlformats.org/drawingml/2006/main" rot="16200000">
          <a:off x="-896933" y="3699736"/>
          <a:ext cx="5049205" cy="87957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000">
              <a:latin typeface="Tw Cen MT" panose="020B0602020104020603" pitchFamily="34" charset="0"/>
            </a:rPr>
            <a:t>2030s Production</a:t>
          </a:r>
          <a:r>
            <a:rPr lang="en-GB" sz="2000" baseline="0">
              <a:latin typeface="Tw Cen MT" panose="020B0602020104020603" pitchFamily="34" charset="0"/>
            </a:rPr>
            <a:t> as % of 2022</a:t>
          </a:r>
          <a:endParaRPr lang="en-GB" sz="2000">
            <a:latin typeface="Tw Cen MT" panose="020B0602020104020603" pitchFamily="34" charset="0"/>
          </a:endParaRPr>
        </a:p>
      </cdr:txBody>
    </cdr:sp>
  </cdr:relSizeAnchor>
  <cdr:relSizeAnchor xmlns:cdr="http://schemas.openxmlformats.org/drawingml/2006/chartDrawing">
    <cdr:from>
      <cdr:x>0.90354</cdr:x>
      <cdr:y>0.25803</cdr:y>
    </cdr:from>
    <cdr:to>
      <cdr:x>0.94622</cdr:x>
      <cdr:y>0.82278</cdr:y>
    </cdr:to>
    <cdr:sp macro="" textlink="">
      <cdr:nvSpPr>
        <cdr:cNvPr id="7" name="TextBox 1">
          <a:extLst xmlns:a="http://schemas.openxmlformats.org/drawingml/2006/main">
            <a:ext uri="{FF2B5EF4-FFF2-40B4-BE49-F238E27FC236}">
              <a16:creationId xmlns:a16="http://schemas.microsoft.com/office/drawing/2014/main" id="{D51062A5-10C0-9286-28DC-CEBBB528790C}"/>
            </a:ext>
          </a:extLst>
        </cdr:cNvPr>
        <cdr:cNvSpPr txBox="1"/>
      </cdr:nvSpPr>
      <cdr:spPr>
        <a:xfrm xmlns:a="http://schemas.openxmlformats.org/drawingml/2006/main" rot="5400000">
          <a:off x="14845445" y="3674870"/>
          <a:ext cx="4249638" cy="783119"/>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000">
              <a:latin typeface="Tw Cen MT" panose="020B0602020104020603" pitchFamily="34" charset="0"/>
            </a:rPr>
            <a:t>Production decline vs  2022</a:t>
          </a: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249881</xdr:colOff>
      <xdr:row>6</xdr:row>
      <xdr:rowOff>86592</xdr:rowOff>
    </xdr:from>
    <xdr:to>
      <xdr:col>35</xdr:col>
      <xdr:colOff>138546</xdr:colOff>
      <xdr:row>50</xdr:row>
      <xdr:rowOff>51955</xdr:rowOff>
    </xdr:to>
    <xdr:graphicFrame macro="">
      <xdr:nvGraphicFramePr>
        <xdr:cNvPr id="2" name="Chart 1">
          <a:extLst>
            <a:ext uri="{FF2B5EF4-FFF2-40B4-BE49-F238E27FC236}">
              <a16:creationId xmlns:a16="http://schemas.microsoft.com/office/drawing/2014/main" id="{468FCBDE-C9C0-4F8B-A734-48B7F7FB6A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0.96146</cdr:x>
      <cdr:y>0.17155</cdr:y>
    </cdr:from>
    <cdr:to>
      <cdr:x>0.98697</cdr:x>
      <cdr:y>0.66577</cdr:y>
    </cdr:to>
    <cdr:sp macro="" textlink="">
      <cdr:nvSpPr>
        <cdr:cNvPr id="2" name="TextBox 1">
          <a:extLst xmlns:a="http://schemas.openxmlformats.org/drawingml/2006/main">
            <a:ext uri="{FF2B5EF4-FFF2-40B4-BE49-F238E27FC236}">
              <a16:creationId xmlns:a16="http://schemas.microsoft.com/office/drawing/2014/main" id="{C672D361-A2BA-965A-69DD-163189A06B63}"/>
            </a:ext>
          </a:extLst>
        </cdr:cNvPr>
        <cdr:cNvSpPr txBox="1"/>
      </cdr:nvSpPr>
      <cdr:spPr>
        <a:xfrm xmlns:a="http://schemas.openxmlformats.org/drawingml/2006/main">
          <a:off x="13514295" y="1271981"/>
          <a:ext cx="358588" cy="36643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0.0695</cdr:x>
      <cdr:y>0.11367</cdr:y>
    </cdr:from>
    <cdr:to>
      <cdr:x>0.13457</cdr:x>
      <cdr:y>0.23706</cdr:y>
    </cdr:to>
    <cdr:sp macro="" textlink="">
      <cdr:nvSpPr>
        <cdr:cNvPr id="5" name="TextBox 4">
          <a:extLst xmlns:a="http://schemas.openxmlformats.org/drawingml/2006/main">
            <a:ext uri="{FF2B5EF4-FFF2-40B4-BE49-F238E27FC236}">
              <a16:creationId xmlns:a16="http://schemas.microsoft.com/office/drawing/2014/main" id="{10B6350E-4812-D856-31E0-52D69394CDF8}"/>
            </a:ext>
          </a:extLst>
        </cdr:cNvPr>
        <cdr:cNvSpPr txBox="1"/>
      </cdr:nvSpPr>
      <cdr:spPr>
        <a:xfrm xmlns:a="http://schemas.openxmlformats.org/drawingml/2006/main">
          <a:off x="976818" y="84234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0.86052</cdr:x>
      <cdr:y>0.3185</cdr:y>
    </cdr:from>
    <cdr:to>
      <cdr:x>0.91829</cdr:x>
      <cdr:y>0.38973</cdr:y>
    </cdr:to>
    <cdr:sp macro="" textlink="">
      <cdr:nvSpPr>
        <cdr:cNvPr id="6" name="TextBox 5">
          <a:extLst xmlns:a="http://schemas.openxmlformats.org/drawingml/2006/main">
            <a:ext uri="{FF2B5EF4-FFF2-40B4-BE49-F238E27FC236}">
              <a16:creationId xmlns:a16="http://schemas.microsoft.com/office/drawing/2014/main" id="{CD6EBCC2-08AA-6E5E-2523-5E16F1B9DB45}"/>
            </a:ext>
          </a:extLst>
        </cdr:cNvPr>
        <cdr:cNvSpPr txBox="1"/>
      </cdr:nvSpPr>
      <cdr:spPr>
        <a:xfrm xmlns:a="http://schemas.openxmlformats.org/drawingml/2006/main">
          <a:off x="18258553" y="4136951"/>
          <a:ext cx="1225763" cy="925186"/>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GB" sz="2000">
              <a:latin typeface="Tw Cen MT" panose="020B0602020104020603" pitchFamily="34" charset="0"/>
            </a:rPr>
            <a:t>0%</a:t>
          </a:r>
        </a:p>
      </cdr:txBody>
    </cdr:sp>
  </cdr:relSizeAnchor>
  <cdr:relSizeAnchor xmlns:cdr="http://schemas.openxmlformats.org/drawingml/2006/chartDrawing">
    <cdr:from>
      <cdr:x>0.85803</cdr:x>
      <cdr:y>0.53613</cdr:y>
    </cdr:from>
    <cdr:to>
      <cdr:x>0.92647</cdr:x>
      <cdr:y>0.6054</cdr:y>
    </cdr:to>
    <cdr:sp macro="" textlink="">
      <cdr:nvSpPr>
        <cdr:cNvPr id="9" name="TextBox 1">
          <a:extLst xmlns:a="http://schemas.openxmlformats.org/drawingml/2006/main">
            <a:ext uri="{FF2B5EF4-FFF2-40B4-BE49-F238E27FC236}">
              <a16:creationId xmlns:a16="http://schemas.microsoft.com/office/drawing/2014/main" id="{4AD41EE1-56F1-2897-22E1-7E772D1D0FF8}"/>
            </a:ext>
          </a:extLst>
        </cdr:cNvPr>
        <cdr:cNvSpPr txBox="1"/>
      </cdr:nvSpPr>
      <cdr:spPr>
        <a:xfrm xmlns:a="http://schemas.openxmlformats.org/drawingml/2006/main">
          <a:off x="18279021" y="6842071"/>
          <a:ext cx="1458014" cy="88401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000">
              <a:latin typeface="Tw Cen MT" panose="020B0602020104020603" pitchFamily="34" charset="0"/>
            </a:rPr>
            <a:t>-50%</a:t>
          </a:r>
        </a:p>
      </cdr:txBody>
    </cdr:sp>
  </cdr:relSizeAnchor>
  <cdr:relSizeAnchor xmlns:cdr="http://schemas.openxmlformats.org/drawingml/2006/chartDrawing">
    <cdr:from>
      <cdr:x>0.85491</cdr:x>
      <cdr:y>0.76109</cdr:y>
    </cdr:from>
    <cdr:to>
      <cdr:x>0.94137</cdr:x>
      <cdr:y>0.80988</cdr:y>
    </cdr:to>
    <cdr:sp macro="" textlink="">
      <cdr:nvSpPr>
        <cdr:cNvPr id="10" name="TextBox 1">
          <a:extLst xmlns:a="http://schemas.openxmlformats.org/drawingml/2006/main">
            <a:ext uri="{FF2B5EF4-FFF2-40B4-BE49-F238E27FC236}">
              <a16:creationId xmlns:a16="http://schemas.microsoft.com/office/drawing/2014/main" id="{9807404D-FE4C-C143-F126-C431EFA9C1D5}"/>
            </a:ext>
          </a:extLst>
        </cdr:cNvPr>
        <cdr:cNvSpPr txBox="1"/>
      </cdr:nvSpPr>
      <cdr:spPr>
        <a:xfrm xmlns:a="http://schemas.openxmlformats.org/drawingml/2006/main">
          <a:off x="18139401" y="9885631"/>
          <a:ext cx="1834508" cy="633720"/>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000">
              <a:latin typeface="Tw Cen MT" panose="020B0602020104020603" pitchFamily="34" charset="0"/>
            </a:rPr>
            <a:t>-100%</a:t>
          </a:r>
        </a:p>
      </cdr:txBody>
    </cdr:sp>
  </cdr:relSizeAnchor>
  <cdr:relSizeAnchor xmlns:cdr="http://schemas.openxmlformats.org/drawingml/2006/chartDrawing">
    <cdr:from>
      <cdr:x>0.88422</cdr:x>
      <cdr:y>0.33003</cdr:y>
    </cdr:from>
    <cdr:to>
      <cdr:x>0.90331</cdr:x>
      <cdr:y>0.47474</cdr:y>
    </cdr:to>
    <cdr:sp macro="" textlink="">
      <cdr:nvSpPr>
        <cdr:cNvPr id="15" name="Arrow: Right 14">
          <a:extLst xmlns:a="http://schemas.openxmlformats.org/drawingml/2006/main">
            <a:ext uri="{FF2B5EF4-FFF2-40B4-BE49-F238E27FC236}">
              <a16:creationId xmlns:a16="http://schemas.microsoft.com/office/drawing/2014/main" id="{AB8BE329-DE3B-C915-275A-15C12F760D58}"/>
            </a:ext>
          </a:extLst>
        </cdr:cNvPr>
        <cdr:cNvSpPr/>
      </cdr:nvSpPr>
      <cdr:spPr>
        <a:xfrm xmlns:a="http://schemas.openxmlformats.org/drawingml/2006/main" rot="5400000">
          <a:off x="18146694" y="4938887"/>
          <a:ext cx="1849423" cy="407346"/>
        </a:xfrm>
        <a:prstGeom xmlns:a="http://schemas.openxmlformats.org/drawingml/2006/main" prst="rightArrow">
          <a:avLst/>
        </a:prstGeom>
        <a:solidFill xmlns:a="http://schemas.openxmlformats.org/drawingml/2006/main">
          <a:schemeClr val="accent6">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0.13442</cdr:x>
      <cdr:y>0.3279</cdr:y>
    </cdr:from>
    <cdr:to>
      <cdr:x>0.85905</cdr:x>
      <cdr:y>0.32975</cdr:y>
    </cdr:to>
    <cdr:cxnSp macro="">
      <cdr:nvCxnSpPr>
        <cdr:cNvPr id="20" name="Straight Connector 19">
          <a:extLst xmlns:a="http://schemas.openxmlformats.org/drawingml/2006/main">
            <a:ext uri="{FF2B5EF4-FFF2-40B4-BE49-F238E27FC236}">
              <a16:creationId xmlns:a16="http://schemas.microsoft.com/office/drawing/2014/main" id="{B74E74B8-2BFB-EE63-3FDF-B56CC8BF45C3}"/>
            </a:ext>
          </a:extLst>
        </cdr:cNvPr>
        <cdr:cNvCxnSpPr/>
      </cdr:nvCxnSpPr>
      <cdr:spPr>
        <a:xfrm xmlns:a="http://schemas.openxmlformats.org/drawingml/2006/main">
          <a:off x="2929340" y="4173592"/>
          <a:ext cx="15791692" cy="23547"/>
        </a:xfrm>
        <a:prstGeom xmlns:a="http://schemas.openxmlformats.org/drawingml/2006/main" prst="line">
          <a:avLst/>
        </a:prstGeom>
        <a:ln xmlns:a="http://schemas.openxmlformats.org/drawingml/2006/main" w="12700">
          <a:solidFill>
            <a:schemeClr val="tx1"/>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0.88441</cdr:x>
      <cdr:y>0.1956</cdr:y>
    </cdr:from>
    <cdr:to>
      <cdr:x>0.90413</cdr:x>
      <cdr:y>0.3246</cdr:y>
    </cdr:to>
    <cdr:sp macro="" textlink="">
      <cdr:nvSpPr>
        <cdr:cNvPr id="4" name="Arrow: Right 3">
          <a:extLst xmlns:a="http://schemas.openxmlformats.org/drawingml/2006/main">
            <a:ext uri="{FF2B5EF4-FFF2-40B4-BE49-F238E27FC236}">
              <a16:creationId xmlns:a16="http://schemas.microsoft.com/office/drawing/2014/main" id="{0BEBA1AE-6C01-B18C-6A39-46492602D8F4}"/>
            </a:ext>
          </a:extLst>
        </cdr:cNvPr>
        <cdr:cNvSpPr/>
      </cdr:nvSpPr>
      <cdr:spPr>
        <a:xfrm xmlns:a="http://schemas.openxmlformats.org/drawingml/2006/main" rot="16200000">
          <a:off x="18257680" y="3113732"/>
          <a:ext cx="1648645" cy="420789"/>
        </a:xfrm>
        <a:prstGeom xmlns:a="http://schemas.openxmlformats.org/drawingml/2006/main" prst="rightArrow">
          <a:avLst/>
        </a:prstGeom>
        <a:solidFill xmlns:a="http://schemas.openxmlformats.org/drawingml/2006/main">
          <a:srgbClr val="C0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0.85286</cdr:x>
      <cdr:y>0.09064</cdr:y>
    </cdr:from>
    <cdr:to>
      <cdr:x>0.91063</cdr:x>
      <cdr:y>0.16187</cdr:y>
    </cdr:to>
    <cdr:sp macro="" textlink="">
      <cdr:nvSpPr>
        <cdr:cNvPr id="14" name="TextBox 1">
          <a:extLst xmlns:a="http://schemas.openxmlformats.org/drawingml/2006/main">
            <a:ext uri="{FF2B5EF4-FFF2-40B4-BE49-F238E27FC236}">
              <a16:creationId xmlns:a16="http://schemas.microsoft.com/office/drawing/2014/main" id="{D6023502-F9DB-7926-E9DD-8E1AFEBB22ED}"/>
            </a:ext>
          </a:extLst>
        </cdr:cNvPr>
        <cdr:cNvSpPr txBox="1"/>
      </cdr:nvSpPr>
      <cdr:spPr>
        <a:xfrm xmlns:a="http://schemas.openxmlformats.org/drawingml/2006/main">
          <a:off x="18096015" y="1177279"/>
          <a:ext cx="1225763" cy="92518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000">
              <a:latin typeface="Tw Cen MT" panose="020B0602020104020603" pitchFamily="34" charset="0"/>
            </a:rPr>
            <a:t>+50%</a:t>
          </a:r>
        </a:p>
      </cdr:txBody>
    </cdr:sp>
  </cdr:relSizeAnchor>
  <cdr:relSizeAnchor xmlns:cdr="http://schemas.openxmlformats.org/drawingml/2006/chartDrawing">
    <cdr:from>
      <cdr:x>0.02894</cdr:x>
      <cdr:y>0.19051</cdr:y>
    </cdr:from>
    <cdr:to>
      <cdr:x>0.07118</cdr:x>
      <cdr:y>0.6903</cdr:y>
    </cdr:to>
    <cdr:sp macro="" textlink="">
      <cdr:nvSpPr>
        <cdr:cNvPr id="42" name="TextBox 1">
          <a:extLst xmlns:a="http://schemas.openxmlformats.org/drawingml/2006/main">
            <a:ext uri="{FF2B5EF4-FFF2-40B4-BE49-F238E27FC236}">
              <a16:creationId xmlns:a16="http://schemas.microsoft.com/office/drawing/2014/main" id="{1A43B53E-385E-0C0F-CE36-EB702383FD20}"/>
            </a:ext>
          </a:extLst>
        </cdr:cNvPr>
        <cdr:cNvSpPr txBox="1"/>
      </cdr:nvSpPr>
      <cdr:spPr>
        <a:xfrm xmlns:a="http://schemas.openxmlformats.org/drawingml/2006/main" rot="16200000">
          <a:off x="-1411390" y="3704901"/>
          <a:ext cx="4639290" cy="76636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600">
              <a:latin typeface="Tw Cen MT" panose="020B0602020104020603" pitchFamily="34" charset="0"/>
            </a:rPr>
            <a:t>2030s Production</a:t>
          </a:r>
          <a:r>
            <a:rPr lang="en-GB" sz="2600" baseline="0">
              <a:latin typeface="Tw Cen MT" panose="020B0602020104020603" pitchFamily="34" charset="0"/>
            </a:rPr>
            <a:t> as % of 2022</a:t>
          </a:r>
          <a:endParaRPr lang="en-GB" sz="2600">
            <a:latin typeface="Tw Cen MT" panose="020B0602020104020603" pitchFamily="34" charset="0"/>
          </a:endParaRPr>
        </a:p>
      </cdr:txBody>
    </cdr:sp>
  </cdr:relSizeAnchor>
  <cdr:relSizeAnchor xmlns:cdr="http://schemas.openxmlformats.org/drawingml/2006/chartDrawing">
    <cdr:from>
      <cdr:x>0.89069</cdr:x>
      <cdr:y>0.26844</cdr:y>
    </cdr:from>
    <cdr:to>
      <cdr:x>0.93337</cdr:x>
      <cdr:y>0.64609</cdr:y>
    </cdr:to>
    <cdr:sp macro="" textlink="">
      <cdr:nvSpPr>
        <cdr:cNvPr id="7" name="TextBox 1">
          <a:extLst xmlns:a="http://schemas.openxmlformats.org/drawingml/2006/main">
            <a:ext uri="{FF2B5EF4-FFF2-40B4-BE49-F238E27FC236}">
              <a16:creationId xmlns:a16="http://schemas.microsoft.com/office/drawing/2014/main" id="{D51062A5-10C0-9286-28DC-CEBBB528790C}"/>
            </a:ext>
          </a:extLst>
        </cdr:cNvPr>
        <cdr:cNvSpPr txBox="1"/>
      </cdr:nvSpPr>
      <cdr:spPr>
        <a:xfrm xmlns:a="http://schemas.openxmlformats.org/drawingml/2006/main" rot="5400000">
          <a:off x="17047857" y="5388565"/>
          <a:ext cx="4826442" cy="910712"/>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000">
              <a:latin typeface="Tw Cen MT" panose="020B0602020104020603" pitchFamily="34" charset="0"/>
            </a:rPr>
            <a:t>Change vs  2022</a:t>
          </a:r>
        </a:p>
      </cdr:txBody>
    </cdr:sp>
  </cdr:relSizeAnchor>
</c:userShapes>
</file>

<file path=xl/drawings/drawing8.xml><?xml version="1.0" encoding="utf-8"?>
<xdr:wsDr xmlns:xdr="http://schemas.openxmlformats.org/drawingml/2006/spreadsheetDrawing" xmlns:a="http://schemas.openxmlformats.org/drawingml/2006/main">
  <xdr:twoCellAnchor>
    <xdr:from>
      <xdr:col>6</xdr:col>
      <xdr:colOff>180606</xdr:colOff>
      <xdr:row>72</xdr:row>
      <xdr:rowOff>126485</xdr:rowOff>
    </xdr:from>
    <xdr:to>
      <xdr:col>41</xdr:col>
      <xdr:colOff>303996</xdr:colOff>
      <xdr:row>139</xdr:row>
      <xdr:rowOff>91230</xdr:rowOff>
    </xdr:to>
    <xdr:graphicFrame macro="">
      <xdr:nvGraphicFramePr>
        <xdr:cNvPr id="2" name="Chart 1">
          <a:extLst>
            <a:ext uri="{FF2B5EF4-FFF2-40B4-BE49-F238E27FC236}">
              <a16:creationId xmlns:a16="http://schemas.microsoft.com/office/drawing/2014/main" id="{63D6B917-CC6B-426A-B152-E167468B7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0.96146</cdr:x>
      <cdr:y>0.17155</cdr:y>
    </cdr:from>
    <cdr:to>
      <cdr:x>0.98697</cdr:x>
      <cdr:y>0.66577</cdr:y>
    </cdr:to>
    <cdr:sp macro="" textlink="">
      <cdr:nvSpPr>
        <cdr:cNvPr id="2" name="TextBox 1">
          <a:extLst xmlns:a="http://schemas.openxmlformats.org/drawingml/2006/main">
            <a:ext uri="{FF2B5EF4-FFF2-40B4-BE49-F238E27FC236}">
              <a16:creationId xmlns:a16="http://schemas.microsoft.com/office/drawing/2014/main" id="{C672D361-A2BA-965A-69DD-163189A06B63}"/>
            </a:ext>
          </a:extLst>
        </cdr:cNvPr>
        <cdr:cNvSpPr txBox="1"/>
      </cdr:nvSpPr>
      <cdr:spPr>
        <a:xfrm xmlns:a="http://schemas.openxmlformats.org/drawingml/2006/main">
          <a:off x="13514295" y="1271981"/>
          <a:ext cx="358588" cy="36643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0.0695</cdr:x>
      <cdr:y>0.11367</cdr:y>
    </cdr:from>
    <cdr:to>
      <cdr:x>0.13457</cdr:x>
      <cdr:y>0.23706</cdr:y>
    </cdr:to>
    <cdr:sp macro="" textlink="">
      <cdr:nvSpPr>
        <cdr:cNvPr id="5" name="TextBox 4">
          <a:extLst xmlns:a="http://schemas.openxmlformats.org/drawingml/2006/main">
            <a:ext uri="{FF2B5EF4-FFF2-40B4-BE49-F238E27FC236}">
              <a16:creationId xmlns:a16="http://schemas.microsoft.com/office/drawing/2014/main" id="{10B6350E-4812-D856-31E0-52D69394CDF8}"/>
            </a:ext>
          </a:extLst>
        </cdr:cNvPr>
        <cdr:cNvSpPr txBox="1"/>
      </cdr:nvSpPr>
      <cdr:spPr>
        <a:xfrm xmlns:a="http://schemas.openxmlformats.org/drawingml/2006/main">
          <a:off x="976818" y="84234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0.10654</cdr:x>
      <cdr:y>0.31551</cdr:y>
    </cdr:from>
    <cdr:to>
      <cdr:x>0.16431</cdr:x>
      <cdr:y>0.38674</cdr:y>
    </cdr:to>
    <cdr:sp macro="" textlink="">
      <cdr:nvSpPr>
        <cdr:cNvPr id="6" name="TextBox 5">
          <a:extLst xmlns:a="http://schemas.openxmlformats.org/drawingml/2006/main">
            <a:ext uri="{FF2B5EF4-FFF2-40B4-BE49-F238E27FC236}">
              <a16:creationId xmlns:a16="http://schemas.microsoft.com/office/drawing/2014/main" id="{CD6EBCC2-08AA-6E5E-2523-5E16F1B9DB45}"/>
            </a:ext>
          </a:extLst>
        </cdr:cNvPr>
        <cdr:cNvSpPr txBox="1"/>
      </cdr:nvSpPr>
      <cdr:spPr>
        <a:xfrm xmlns:a="http://schemas.openxmlformats.org/drawingml/2006/main">
          <a:off x="2273427" y="4032218"/>
          <a:ext cx="1232706" cy="910333"/>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GB" sz="1700">
              <a:latin typeface="Tw Cen MT" panose="020B0602020104020603" pitchFamily="34" charset="0"/>
            </a:rPr>
            <a:t>0%</a:t>
          </a:r>
        </a:p>
      </cdr:txBody>
    </cdr:sp>
  </cdr:relSizeAnchor>
  <cdr:relSizeAnchor xmlns:cdr="http://schemas.openxmlformats.org/drawingml/2006/chartDrawing">
    <cdr:from>
      <cdr:x>0.09991</cdr:x>
      <cdr:y>0.53799</cdr:y>
    </cdr:from>
    <cdr:to>
      <cdr:x>0.16835</cdr:x>
      <cdr:y>0.60726</cdr:y>
    </cdr:to>
    <cdr:sp macro="" textlink="">
      <cdr:nvSpPr>
        <cdr:cNvPr id="9" name="TextBox 1">
          <a:extLst xmlns:a="http://schemas.openxmlformats.org/drawingml/2006/main">
            <a:ext uri="{FF2B5EF4-FFF2-40B4-BE49-F238E27FC236}">
              <a16:creationId xmlns:a16="http://schemas.microsoft.com/office/drawing/2014/main" id="{4AD41EE1-56F1-2897-22E1-7E772D1D0FF8}"/>
            </a:ext>
          </a:extLst>
        </cdr:cNvPr>
        <cdr:cNvSpPr txBox="1"/>
      </cdr:nvSpPr>
      <cdr:spPr>
        <a:xfrm xmlns:a="http://schemas.openxmlformats.org/drawingml/2006/main">
          <a:off x="2131818" y="6875619"/>
          <a:ext cx="1460384" cy="88528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700">
              <a:latin typeface="Tw Cen MT" panose="020B0602020104020603" pitchFamily="34" charset="0"/>
            </a:rPr>
            <a:t>-50%</a:t>
          </a:r>
        </a:p>
      </cdr:txBody>
    </cdr:sp>
  </cdr:relSizeAnchor>
  <cdr:relSizeAnchor xmlns:cdr="http://schemas.openxmlformats.org/drawingml/2006/chartDrawing">
    <cdr:from>
      <cdr:x>0.09362</cdr:x>
      <cdr:y>0.7653</cdr:y>
    </cdr:from>
    <cdr:to>
      <cdr:x>0.18008</cdr:x>
      <cdr:y>0.81409</cdr:y>
    </cdr:to>
    <cdr:sp macro="" textlink="">
      <cdr:nvSpPr>
        <cdr:cNvPr id="10" name="TextBox 1">
          <a:extLst xmlns:a="http://schemas.openxmlformats.org/drawingml/2006/main">
            <a:ext uri="{FF2B5EF4-FFF2-40B4-BE49-F238E27FC236}">
              <a16:creationId xmlns:a16="http://schemas.microsoft.com/office/drawing/2014/main" id="{9807404D-FE4C-C143-F126-C431EFA9C1D5}"/>
            </a:ext>
          </a:extLst>
        </cdr:cNvPr>
        <cdr:cNvSpPr txBox="1"/>
      </cdr:nvSpPr>
      <cdr:spPr>
        <a:xfrm xmlns:a="http://schemas.openxmlformats.org/drawingml/2006/main">
          <a:off x="1997685" y="9780626"/>
          <a:ext cx="1844897" cy="62354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700">
              <a:latin typeface="Tw Cen MT" panose="020B0602020104020603" pitchFamily="34" charset="0"/>
            </a:rPr>
            <a:t>-100%</a:t>
          </a:r>
        </a:p>
      </cdr:txBody>
    </cdr:sp>
  </cdr:relSizeAnchor>
  <cdr:relSizeAnchor xmlns:cdr="http://schemas.openxmlformats.org/drawingml/2006/chartDrawing">
    <cdr:from>
      <cdr:x>0.0783</cdr:x>
      <cdr:y>0.33274</cdr:y>
    </cdr:from>
    <cdr:to>
      <cdr:x>0.09739</cdr:x>
      <cdr:y>0.47745</cdr:y>
    </cdr:to>
    <cdr:sp macro="" textlink="">
      <cdr:nvSpPr>
        <cdr:cNvPr id="15" name="Arrow: Right 14">
          <a:extLst xmlns:a="http://schemas.openxmlformats.org/drawingml/2006/main">
            <a:ext uri="{FF2B5EF4-FFF2-40B4-BE49-F238E27FC236}">
              <a16:creationId xmlns:a16="http://schemas.microsoft.com/office/drawing/2014/main" id="{AB8BE329-DE3B-C915-275A-15C12F760D58}"/>
            </a:ext>
          </a:extLst>
        </cdr:cNvPr>
        <cdr:cNvSpPr/>
      </cdr:nvSpPr>
      <cdr:spPr>
        <a:xfrm xmlns:a="http://schemas.openxmlformats.org/drawingml/2006/main" rot="5400000">
          <a:off x="949781" y="4973459"/>
          <a:ext cx="1849423" cy="407345"/>
        </a:xfrm>
        <a:prstGeom xmlns:a="http://schemas.openxmlformats.org/drawingml/2006/main" prst="rightArrow">
          <a:avLst/>
        </a:prstGeom>
        <a:solidFill xmlns:a="http://schemas.openxmlformats.org/drawingml/2006/main">
          <a:schemeClr val="accent6">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0.13442</cdr:x>
      <cdr:y>0.3279</cdr:y>
    </cdr:from>
    <cdr:to>
      <cdr:x>0.85905</cdr:x>
      <cdr:y>0.32975</cdr:y>
    </cdr:to>
    <cdr:cxnSp macro="">
      <cdr:nvCxnSpPr>
        <cdr:cNvPr id="20" name="Straight Connector 19">
          <a:extLst xmlns:a="http://schemas.openxmlformats.org/drawingml/2006/main">
            <a:ext uri="{FF2B5EF4-FFF2-40B4-BE49-F238E27FC236}">
              <a16:creationId xmlns:a16="http://schemas.microsoft.com/office/drawing/2014/main" id="{B74E74B8-2BFB-EE63-3FDF-B56CC8BF45C3}"/>
            </a:ext>
          </a:extLst>
        </cdr:cNvPr>
        <cdr:cNvCxnSpPr/>
      </cdr:nvCxnSpPr>
      <cdr:spPr>
        <a:xfrm xmlns:a="http://schemas.openxmlformats.org/drawingml/2006/main">
          <a:off x="2929340" y="4173592"/>
          <a:ext cx="15791692" cy="23547"/>
        </a:xfrm>
        <a:prstGeom xmlns:a="http://schemas.openxmlformats.org/drawingml/2006/main" prst="line">
          <a:avLst/>
        </a:prstGeom>
        <a:ln xmlns:a="http://schemas.openxmlformats.org/drawingml/2006/main" w="12700">
          <a:solidFill>
            <a:schemeClr val="tx1"/>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0.07767</cdr:x>
      <cdr:y>0.20102</cdr:y>
    </cdr:from>
    <cdr:to>
      <cdr:x>0.09739</cdr:x>
      <cdr:y>0.33002</cdr:y>
    </cdr:to>
    <cdr:sp macro="" textlink="">
      <cdr:nvSpPr>
        <cdr:cNvPr id="4" name="Arrow: Right 3">
          <a:extLst xmlns:a="http://schemas.openxmlformats.org/drawingml/2006/main">
            <a:ext uri="{FF2B5EF4-FFF2-40B4-BE49-F238E27FC236}">
              <a16:creationId xmlns:a16="http://schemas.microsoft.com/office/drawing/2014/main" id="{0BEBA1AE-6C01-B18C-6A39-46492602D8F4}"/>
            </a:ext>
          </a:extLst>
        </cdr:cNvPr>
        <cdr:cNvSpPr/>
      </cdr:nvSpPr>
      <cdr:spPr>
        <a:xfrm xmlns:a="http://schemas.openxmlformats.org/drawingml/2006/main" rot="16200000">
          <a:off x="1043447" y="3182948"/>
          <a:ext cx="1648645" cy="420788"/>
        </a:xfrm>
        <a:prstGeom xmlns:a="http://schemas.openxmlformats.org/drawingml/2006/main" prst="rightArrow">
          <a:avLst/>
        </a:prstGeom>
        <a:solidFill xmlns:a="http://schemas.openxmlformats.org/drawingml/2006/main">
          <a:srgbClr val="C0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0.09401</cdr:x>
      <cdr:y>0.09078</cdr:y>
    </cdr:from>
    <cdr:to>
      <cdr:x>0.15178</cdr:x>
      <cdr:y>0.16201</cdr:y>
    </cdr:to>
    <cdr:sp macro="" textlink="">
      <cdr:nvSpPr>
        <cdr:cNvPr id="14" name="TextBox 1">
          <a:extLst xmlns:a="http://schemas.openxmlformats.org/drawingml/2006/main">
            <a:ext uri="{FF2B5EF4-FFF2-40B4-BE49-F238E27FC236}">
              <a16:creationId xmlns:a16="http://schemas.microsoft.com/office/drawing/2014/main" id="{D6023502-F9DB-7926-E9DD-8E1AFEBB22ED}"/>
            </a:ext>
          </a:extLst>
        </cdr:cNvPr>
        <cdr:cNvSpPr txBox="1"/>
      </cdr:nvSpPr>
      <cdr:spPr>
        <a:xfrm xmlns:a="http://schemas.openxmlformats.org/drawingml/2006/main">
          <a:off x="2006041" y="1160188"/>
          <a:ext cx="1232705" cy="91033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700">
              <a:latin typeface="Tw Cen MT" panose="020B0602020104020603" pitchFamily="34" charset="0"/>
            </a:rPr>
            <a:t>+50%</a:t>
          </a:r>
        </a:p>
      </cdr:txBody>
    </cdr:sp>
  </cdr:relSizeAnchor>
  <cdr:relSizeAnchor xmlns:cdr="http://schemas.openxmlformats.org/drawingml/2006/chartDrawing">
    <cdr:from>
      <cdr:x>0.87206</cdr:x>
      <cdr:y>0.22447</cdr:y>
    </cdr:from>
    <cdr:to>
      <cdr:x>0.91474</cdr:x>
      <cdr:y>0.60212</cdr:y>
    </cdr:to>
    <cdr:sp macro="" textlink="">
      <cdr:nvSpPr>
        <cdr:cNvPr id="42" name="TextBox 1">
          <a:extLst xmlns:a="http://schemas.openxmlformats.org/drawingml/2006/main">
            <a:ext uri="{FF2B5EF4-FFF2-40B4-BE49-F238E27FC236}">
              <a16:creationId xmlns:a16="http://schemas.microsoft.com/office/drawing/2014/main" id="{1A43B53E-385E-0C0F-CE36-EB702383FD20}"/>
            </a:ext>
          </a:extLst>
        </cdr:cNvPr>
        <cdr:cNvSpPr txBox="1"/>
      </cdr:nvSpPr>
      <cdr:spPr>
        <a:xfrm xmlns:a="http://schemas.openxmlformats.org/drawingml/2006/main" rot="5400000">
          <a:off x="16650325" y="4826583"/>
          <a:ext cx="4826442" cy="910713"/>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200">
              <a:latin typeface="Tw Cen MT" panose="020B0602020104020603" pitchFamily="34" charset="0"/>
            </a:rPr>
            <a:t>20230s Production</a:t>
          </a:r>
          <a:r>
            <a:rPr lang="en-GB" sz="2200" baseline="0">
              <a:latin typeface="Tw Cen MT" panose="020B0602020104020603" pitchFamily="34" charset="0"/>
            </a:rPr>
            <a:t> as % of 2022</a:t>
          </a:r>
          <a:endParaRPr lang="en-GB" sz="2200">
            <a:latin typeface="Tw Cen MT" panose="020B0602020104020603" pitchFamily="34" charset="0"/>
          </a:endParaRPr>
        </a:p>
      </cdr:txBody>
    </cdr:sp>
  </cdr:relSizeAnchor>
</c:userShape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carbontracker.sharepoint.com/sites/OGM/Shared%20Documents/Oil_Gas_Mining_Research/03_Least_Cost/2023/03_Outputs/01_Analysis-Company/2024_Alignment_Note/1_Analysis/Data_Websit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eve O'Connor" refreshedDate="45337.522095717592" createdVersion="8" refreshedVersion="8" minRefreshableVersion="3" recordCount="65" xr:uid="{270CD7CF-A946-4A8E-ACC5-841448DF2D0B}">
  <cacheSource type="worksheet">
    <worksheetSource ref="A1:E66" sheet="ProductionAlignmentDataV2" r:id="rId2"/>
  </cacheSource>
  <cacheFields count="5">
    <cacheField name="Company_2024_All" numFmtId="0">
      <sharedItems count="65">
        <s v="Aker BP"/>
        <s v="Antero Resources"/>
        <s v="APA Corporation"/>
        <s v="Arc Resources"/>
        <s v="Baytex Energy"/>
        <s v="Beach Energy Limited"/>
        <s v="BP"/>
        <s v="California Resources Corporation"/>
        <s v="Canadian Natural Resources (CNRL)"/>
        <s v="Cenovus Energy"/>
        <s v="Chesapeake"/>
        <s v="Chevron"/>
        <s v="Chord Energy"/>
        <s v="Civitas Resources"/>
        <s v="CNOOC"/>
        <s v="CNX Resources Corporation"/>
        <s v="Comstock Resources"/>
        <s v="ConocoPhillips"/>
        <s v="Coterra Energy"/>
        <s v="Crescent Point Energy"/>
        <s v="Devon Energy"/>
        <s v="Diamondback Energy"/>
        <s v="Ecopetrol"/>
        <s v="Enerplus Corporation"/>
        <s v="Eni"/>
        <s v="EOG Resources"/>
        <s v="EQT Corporation"/>
        <s v="Equinor"/>
        <s v="ExxonMobil"/>
        <s v="Galp Energia SA"/>
        <s v="Harbour Energy plc"/>
        <s v="Hess"/>
        <s v="Imperial Oil (Public traded part)"/>
        <s v="Inpex"/>
        <s v="Kosmos Energy"/>
        <s v="Magnolia Oil &amp; Gas"/>
        <s v="Marathon Oil"/>
        <s v="Matador Resources"/>
        <s v="MEG Energy"/>
        <s v="Murphy Oil"/>
        <s v="Northern Oil &amp; Gas"/>
        <s v="Occidental Petroleum"/>
        <s v="OMV"/>
        <s v="Ovintiv"/>
        <s v="Paramount Resources"/>
        <s v="Parex Resources"/>
        <s v="Permian Resources"/>
        <s v="Petrobras"/>
        <s v="PetroChina"/>
        <s v="Pioneer Natural Resources"/>
        <s v="Range Resources"/>
        <s v="Repsol"/>
        <s v="Santos"/>
        <s v="Saudi Aramco"/>
        <s v="Shell"/>
        <s v="Sinopec"/>
        <s v="SM Energy"/>
        <s v="Southwestern Energy"/>
        <s v="Suncor Energy"/>
        <s v="TotalEnergies"/>
        <s v="Tourmaline Oil"/>
        <s v="Vaar Energi"/>
        <s v="Vermilion Energy"/>
        <s v="Whitecap Resources"/>
        <s v="Woodside"/>
      </sharedItems>
    </cacheField>
    <cacheField name="Min(Company_2024_Top25)" numFmtId="0">
      <sharedItems count="2">
        <s v="No"/>
        <s v="Yes"/>
      </sharedItems>
    </cacheField>
    <cacheField name="Sum(Sanctioned_Production_2022_Base_mmboe)" numFmtId="2">
      <sharedItems containsSemiMixedTypes="0" containsString="0" containsNumber="1" minValue="18.616900148947" maxValue="4792.6915272164497"/>
    </cacheField>
    <cacheField name="Sum(Sanctioned_Production_Av_2031_2040_Base_mmboe)" numFmtId="2">
      <sharedItems containsSemiMixedTypes="0" containsString="0" containsNumber="1" minValue="4.1330199946023596" maxValue="4649.7678199914199"/>
    </cacheField>
    <cacheField name="Sum(Unsanctioned_Production_Av_2031_2040_STEPS_Base_mmboe)" numFmtId="0">
      <sharedItems containsMixedTypes="1" containsNumber="1" minValue="4.8290000935958199E-2" maxValue="1001.7985509517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x v="0"/>
    <x v="0"/>
    <n v="143.12779748665301"/>
    <n v="72.418340154117303"/>
    <n v="39.644220104778697"/>
  </r>
  <r>
    <x v="1"/>
    <x v="0"/>
    <n v="223.49569537304299"/>
    <n v="55.172540196531898"/>
    <n v="123.10785052098601"/>
  </r>
  <r>
    <x v="2"/>
    <x v="0"/>
    <n v="176.27949976703499"/>
    <n v="43.3390000376152"/>
    <n v="107.68594982773701"/>
  </r>
  <r>
    <x v="3"/>
    <x v="0"/>
    <n v="126.12339885706"/>
    <n v="27.8328599970278"/>
    <n v="169.30157990654101"/>
  </r>
  <r>
    <x v="4"/>
    <x v="0"/>
    <n v="50.583799817126398"/>
    <n v="16.2504300376328"/>
    <n v="31.991049965363299"/>
  </r>
  <r>
    <x v="5"/>
    <x v="0"/>
    <n v="20.059000078530499"/>
    <n v="9.0229800195505891"/>
    <n v="7.9451400057776498"/>
  </r>
  <r>
    <x v="6"/>
    <x v="1"/>
    <n v="998.28769979983895"/>
    <n v="619.75375171003998"/>
    <n v="553.23618137998596"/>
  </r>
  <r>
    <x v="7"/>
    <x v="0"/>
    <n v="39.969799551159703"/>
    <n v="24.518010000906401"/>
    <s v=""/>
  </r>
  <r>
    <x v="8"/>
    <x v="1"/>
    <n v="463.77009963292898"/>
    <n v="344.59800999491802"/>
    <n v="228.85794019082101"/>
  </r>
  <r>
    <x v="9"/>
    <x v="1"/>
    <n v="290.86049854024901"/>
    <n v="218.11651050659901"/>
    <n v="95.531199358326603"/>
  </r>
  <r>
    <x v="10"/>
    <x v="1"/>
    <n v="273.427996565922"/>
    <n v="34.835379968295499"/>
    <n v="120.953079950484"/>
  </r>
  <r>
    <x v="11"/>
    <x v="1"/>
    <n v="1394.36180373548"/>
    <n v="629.40319997585095"/>
    <n v="1001.79855095178"/>
  </r>
  <r>
    <x v="12"/>
    <x v="0"/>
    <n v="77.225099928131399"/>
    <n v="12.728299987897501"/>
    <n v="65.036200208943796"/>
  </r>
  <r>
    <x v="13"/>
    <x v="0"/>
    <n v="108.364701018872"/>
    <n v="20.971859987718201"/>
    <n v="92.266310072404295"/>
  </r>
  <r>
    <x v="14"/>
    <x v="1"/>
    <n v="728.05550140720902"/>
    <n v="344.309109934807"/>
    <n v="352.67129032840802"/>
  </r>
  <r>
    <x v="15"/>
    <x v="0"/>
    <n v="110.65890117311901"/>
    <n v="32.449609887583897"/>
    <n v="158.34673033172899"/>
  </r>
  <r>
    <x v="16"/>
    <x v="0"/>
    <n v="104.66039963904799"/>
    <n v="23.447510126906099"/>
    <n v="167.98770051198099"/>
  </r>
  <r>
    <x v="17"/>
    <x v="1"/>
    <n v="745.112800195624"/>
    <n v="292.94466943587003"/>
    <n v="501.19395974502601"/>
  </r>
  <r>
    <x v="18"/>
    <x v="1"/>
    <n v="273.02920033192697"/>
    <n v="48.530650139683701"/>
    <n v="184.70712029645699"/>
  </r>
  <r>
    <x v="19"/>
    <x v="0"/>
    <n v="59.615699800866402"/>
    <n v="15.046489953672401"/>
    <n v="69.683759906884404"/>
  </r>
  <r>
    <x v="20"/>
    <x v="1"/>
    <n v="282.59220024537302"/>
    <n v="49.394150072430797"/>
    <n v="178.714660052331"/>
  </r>
  <r>
    <x v="21"/>
    <x v="0"/>
    <n v="190.62120030952099"/>
    <n v="37.9047699299757"/>
    <n v="202.085559655308"/>
  </r>
  <r>
    <x v="22"/>
    <x v="0"/>
    <n v="244.53460006687999"/>
    <n v="72.603489838171001"/>
    <n v="46.596359938580299"/>
  </r>
  <r>
    <x v="23"/>
    <x v="0"/>
    <n v="42.841599618797801"/>
    <n v="7.6950299969292297"/>
    <n v="22.5379599870408"/>
  </r>
  <r>
    <x v="24"/>
    <x v="1"/>
    <n v="647.27880255957996"/>
    <n v="433.54897999814398"/>
    <n v="403.63930026093198"/>
  </r>
  <r>
    <x v="25"/>
    <x v="1"/>
    <n v="408.752401113357"/>
    <n v="67.157650121275907"/>
    <n v="372.011160106528"/>
  </r>
  <r>
    <x v="26"/>
    <x v="1"/>
    <n v="422.80919353607101"/>
    <n v="141.8985401171"/>
    <n v="308.79646978093001"/>
  </r>
  <r>
    <x v="27"/>
    <x v="1"/>
    <n v="734.054500791593"/>
    <n v="303.42383023563599"/>
    <n v="284.88923083570802"/>
  </r>
  <r>
    <x v="28"/>
    <x v="1"/>
    <n v="1515.71920346499"/>
    <n v="937.63108126753298"/>
    <n v="779.89364973924205"/>
  </r>
  <r>
    <x v="29"/>
    <x v="0"/>
    <n v="34.002800459507903"/>
    <n v="21.342049921460401"/>
    <n v="49.528550529025203"/>
  </r>
  <r>
    <x v="30"/>
    <x v="0"/>
    <n v="72.596299787794095"/>
    <n v="9.4236699935150696"/>
    <n v="18.250070073878302"/>
  </r>
  <r>
    <x v="31"/>
    <x v="0"/>
    <n v="151.90360060949001"/>
    <n v="63.434789970384699"/>
    <n v="179.708840082683"/>
  </r>
  <r>
    <x v="32"/>
    <x v="0"/>
    <n v="44.1760002984811"/>
    <n v="45.9425900281203"/>
    <n v="6.4695400728232899"/>
  </r>
  <r>
    <x v="33"/>
    <x v="0"/>
    <n v="186.57580090042799"/>
    <n v="141.80109053840101"/>
    <n v="130.48519990485099"/>
  </r>
  <r>
    <x v="34"/>
    <x v="0"/>
    <n v="28.854200040754201"/>
    <n v="17.545560021451099"/>
    <n v="40.579039850970702"/>
  </r>
  <r>
    <x v="35"/>
    <x v="0"/>
    <n v="37.141699649415401"/>
    <n v="5.51274000778358"/>
    <n v="43.158319932746203"/>
  </r>
  <r>
    <x v="36"/>
    <x v="0"/>
    <n v="181.977199564892"/>
    <n v="30.649160009086302"/>
    <n v="114.321489967386"/>
  </r>
  <r>
    <x v="37"/>
    <x v="0"/>
    <n v="64.939699747716006"/>
    <n v="12.019699995101799"/>
    <n v="50.510190061298601"/>
  </r>
  <r>
    <x v="38"/>
    <x v="0"/>
    <n v="33.543200235813799"/>
    <n v="36.623879096703703"/>
    <n v="19.392829666007302"/>
  </r>
  <r>
    <x v="39"/>
    <x v="0"/>
    <n v="72.155600333615396"/>
    <n v="24.200349969253899"/>
    <n v="44.5759298588018"/>
  </r>
  <r>
    <x v="40"/>
    <x v="0"/>
    <n v="47.1769005910174"/>
    <n v="10.0206099810152"/>
    <n v="19.405439916461201"/>
  </r>
  <r>
    <x v="41"/>
    <x v="1"/>
    <n v="526.54959889187"/>
    <n v="182.275599911981"/>
    <n v="345.84571977022301"/>
  </r>
  <r>
    <x v="42"/>
    <x v="0"/>
    <n v="143.26709927741501"/>
    <n v="88.266379895995399"/>
    <n v="28.660249857585601"/>
  </r>
  <r>
    <x v="43"/>
    <x v="0"/>
    <n v="232.869999830262"/>
    <n v="49.584449936903503"/>
    <n v="129.00272994601499"/>
  </r>
  <r>
    <x v="44"/>
    <x v="0"/>
    <n v="31.0594998892193"/>
    <n v="7.50072000159635"/>
    <n v="38.302879932517001"/>
  </r>
  <r>
    <x v="45"/>
    <x v="0"/>
    <n v="18.616900148947"/>
    <n v="4.1330199946023596"/>
    <n v="4.8290000935958199E-2"/>
  </r>
  <r>
    <x v="46"/>
    <x v="0"/>
    <n v="61.090599902759998"/>
    <n v="11.7454300158635"/>
    <n v="42.4900200993849"/>
  </r>
  <r>
    <x v="47"/>
    <x v="1"/>
    <n v="827.82240033784899"/>
    <n v="709.10131032759602"/>
    <n v="506.957729533671"/>
  </r>
  <r>
    <x v="48"/>
    <x v="1"/>
    <n v="2006.31619534573"/>
    <n v="1606.02666412188"/>
    <n v="513.50374999835697"/>
  </r>
  <r>
    <x v="49"/>
    <x v="1"/>
    <n v="297.367800491862"/>
    <n v="58.667870000888101"/>
    <n v="271.668239833077"/>
  </r>
  <r>
    <x v="50"/>
    <x v="0"/>
    <n v="147.446899253438"/>
    <n v="46.455540177413802"/>
    <n v="131.546980256029"/>
  </r>
  <r>
    <x v="51"/>
    <x v="1"/>
    <n v="234.47929932647801"/>
    <n v="111.09538994356301"/>
    <n v="157.03544020202699"/>
  </r>
  <r>
    <x v="52"/>
    <x v="0"/>
    <n v="84.212200680085502"/>
    <n v="65.190730238419206"/>
    <n v="67.706989851663195"/>
  </r>
  <r>
    <x v="53"/>
    <x v="1"/>
    <n v="4792.6915272164497"/>
    <n v="4649.7678199914199"/>
    <n v="487.09073270495298"/>
  </r>
  <r>
    <x v="54"/>
    <x v="1"/>
    <n v="1221.0805013627"/>
    <n v="787.80886931568295"/>
    <n v="574.58230035531699"/>
  </r>
  <r>
    <x v="55"/>
    <x v="1"/>
    <n v="477.75169719859701"/>
    <n v="349.96070017647099"/>
    <n v="180.60707980764701"/>
  </r>
  <r>
    <x v="56"/>
    <x v="0"/>
    <n v="68.003899136499996"/>
    <n v="13.9801399745942"/>
    <n v="47.256640040245799"/>
  </r>
  <r>
    <x v="57"/>
    <x v="1"/>
    <n v="342.34850390846299"/>
    <n v="58.608070041216699"/>
    <n v="261.857459269591"/>
  </r>
  <r>
    <x v="58"/>
    <x v="1"/>
    <n v="278.63950487714499"/>
    <n v="226.74234049688701"/>
    <n v="65.1411302868066"/>
  </r>
  <r>
    <x v="59"/>
    <x v="1"/>
    <n v="969.14949913167902"/>
    <n v="690.88528935550301"/>
    <n v="517.15347933155704"/>
  </r>
  <r>
    <x v="60"/>
    <x v="0"/>
    <n v="184.279897623106"/>
    <n v="41.611139990721099"/>
    <n v="276.32386995489702"/>
  </r>
  <r>
    <x v="61"/>
    <x v="0"/>
    <n v="77.460700522940897"/>
    <n v="40.0168800125372"/>
    <n v="14.783860083892099"/>
  </r>
  <r>
    <x v="62"/>
    <x v="0"/>
    <n v="34.395299733594598"/>
    <n v="8.7094799976650403"/>
    <n v="51.941409957144003"/>
  </r>
  <r>
    <x v="63"/>
    <x v="0"/>
    <n v="61.375100098150199"/>
    <n v="18.6234699980225"/>
    <n v="53.572479933747701"/>
  </r>
  <r>
    <x v="64"/>
    <x v="0"/>
    <n v="198.17879867925501"/>
    <n v="133.14505954252999"/>
    <n v="118.81733000039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1214D90-5B62-4CCC-B8E1-D71B02779FB1}"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29" firstHeaderRow="0" firstDataRow="1" firstDataCol="1" rowPageCount="1" colPageCount="1"/>
  <pivotFields count="5">
    <pivotField axis="axisRow" showAl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t="default"/>
      </items>
    </pivotField>
    <pivotField axis="axisPage" multipleItemSelectionAllowed="1" showAll="0">
      <items count="3">
        <item h="1" x="0"/>
        <item x="1"/>
        <item t="default"/>
      </items>
    </pivotField>
    <pivotField dataField="1" numFmtId="2" showAll="0"/>
    <pivotField dataField="1" numFmtId="2" showAll="0"/>
    <pivotField dataField="1" showAll="0"/>
  </pivotFields>
  <rowFields count="1">
    <field x="0"/>
  </rowFields>
  <rowItems count="26">
    <i>
      <x v="6"/>
    </i>
    <i>
      <x v="8"/>
    </i>
    <i>
      <x v="9"/>
    </i>
    <i>
      <x v="10"/>
    </i>
    <i>
      <x v="11"/>
    </i>
    <i>
      <x v="14"/>
    </i>
    <i>
      <x v="17"/>
    </i>
    <i>
      <x v="18"/>
    </i>
    <i>
      <x v="20"/>
    </i>
    <i>
      <x v="24"/>
    </i>
    <i>
      <x v="25"/>
    </i>
    <i>
      <x v="26"/>
    </i>
    <i>
      <x v="27"/>
    </i>
    <i>
      <x v="28"/>
    </i>
    <i>
      <x v="41"/>
    </i>
    <i>
      <x v="47"/>
    </i>
    <i>
      <x v="48"/>
    </i>
    <i>
      <x v="49"/>
    </i>
    <i>
      <x v="51"/>
    </i>
    <i>
      <x v="53"/>
    </i>
    <i>
      <x v="54"/>
    </i>
    <i>
      <x v="55"/>
    </i>
    <i>
      <x v="57"/>
    </i>
    <i>
      <x v="58"/>
    </i>
    <i>
      <x v="59"/>
    </i>
    <i t="grand">
      <x/>
    </i>
  </rowItems>
  <colFields count="1">
    <field x="-2"/>
  </colFields>
  <colItems count="3">
    <i>
      <x/>
    </i>
    <i i="1">
      <x v="1"/>
    </i>
    <i i="2">
      <x v="2"/>
    </i>
  </colItems>
  <pageFields count="1">
    <pageField fld="1" hier="-1"/>
  </pageFields>
  <dataFields count="3">
    <dataField name="Sum of Sum(Sanctioned_Production_2022_Base_mmboe)" fld="2" baseField="0" baseItem="0"/>
    <dataField name="Sum of Sum(Sanctioned_Production_Av_2031_2040_Base_mmboe)" fld="3" baseField="0" baseItem="0"/>
    <dataField name="Sum of Sum(Unsanctioned_Production_Av_2031_2040_STEPS_Base_mmboe)" fld="4" baseField="0" baseItem="25"/>
  </dataFields>
  <formats count="1">
    <format dxfId="5">
      <pivotArea collapsedLevelsAreSubtotals="1" fieldPosition="0">
        <references count="1">
          <reference field="0" count="25">
            <x v="6"/>
            <x v="8"/>
            <x v="9"/>
            <x v="10"/>
            <x v="11"/>
            <x v="14"/>
            <x v="17"/>
            <x v="18"/>
            <x v="20"/>
            <x v="24"/>
            <x v="25"/>
            <x v="26"/>
            <x v="27"/>
            <x v="28"/>
            <x v="41"/>
            <x v="47"/>
            <x v="48"/>
            <x v="49"/>
            <x v="51"/>
            <x v="53"/>
            <x v="54"/>
            <x v="55"/>
            <x v="57"/>
            <x v="58"/>
            <x v="5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DF264C5-8E7F-4C7F-B2DF-44606BAD553B}"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29" firstHeaderRow="0" firstDataRow="1" firstDataCol="1" rowPageCount="1" colPageCount="1"/>
  <pivotFields count="5">
    <pivotField axis="axisRow" showAl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t="default"/>
      </items>
    </pivotField>
    <pivotField axis="axisPage" multipleItemSelectionAllowed="1" showAll="0">
      <items count="3">
        <item h="1" x="0"/>
        <item x="1"/>
        <item t="default"/>
      </items>
    </pivotField>
    <pivotField dataField="1" numFmtId="2" showAll="0"/>
    <pivotField dataField="1" numFmtId="2" showAll="0"/>
    <pivotField dataField="1" showAll="0"/>
  </pivotFields>
  <rowFields count="1">
    <field x="0"/>
  </rowFields>
  <rowItems count="26">
    <i>
      <x v="6"/>
    </i>
    <i>
      <x v="8"/>
    </i>
    <i>
      <x v="9"/>
    </i>
    <i>
      <x v="10"/>
    </i>
    <i>
      <x v="11"/>
    </i>
    <i>
      <x v="14"/>
    </i>
    <i>
      <x v="17"/>
    </i>
    <i>
      <x v="18"/>
    </i>
    <i>
      <x v="20"/>
    </i>
    <i>
      <x v="24"/>
    </i>
    <i>
      <x v="25"/>
    </i>
    <i>
      <x v="26"/>
    </i>
    <i>
      <x v="27"/>
    </i>
    <i>
      <x v="28"/>
    </i>
    <i>
      <x v="41"/>
    </i>
    <i>
      <x v="47"/>
    </i>
    <i>
      <x v="48"/>
    </i>
    <i>
      <x v="49"/>
    </i>
    <i>
      <x v="51"/>
    </i>
    <i>
      <x v="53"/>
    </i>
    <i>
      <x v="54"/>
    </i>
    <i>
      <x v="55"/>
    </i>
    <i>
      <x v="57"/>
    </i>
    <i>
      <x v="58"/>
    </i>
    <i>
      <x v="59"/>
    </i>
    <i t="grand">
      <x/>
    </i>
  </rowItems>
  <colFields count="1">
    <field x="-2"/>
  </colFields>
  <colItems count="3">
    <i>
      <x/>
    </i>
    <i i="1">
      <x v="1"/>
    </i>
    <i i="2">
      <x v="2"/>
    </i>
  </colItems>
  <pageFields count="1">
    <pageField fld="1" hier="-1"/>
  </pageFields>
  <dataFields count="3">
    <dataField name="Sum of Sum(Sanctioned_Production_2022_Base_mmboe)" fld="2" baseField="0" baseItem="0"/>
    <dataField name="Sum of Sum(Sanctioned_Production_Av_2031_2040_Base_mmboe)" fld="3" baseField="0" baseItem="0"/>
    <dataField name="Sum of Sum(Unsanctioned_Production_Av_2031_2040_STEPS_Base_mmboe)" fld="4" baseField="0" baseItem="25"/>
  </dataFields>
  <formats count="1">
    <format dxfId="4">
      <pivotArea collapsedLevelsAreSubtotals="1" fieldPosition="0">
        <references count="1">
          <reference field="0" count="25">
            <x v="6"/>
            <x v="8"/>
            <x v="9"/>
            <x v="10"/>
            <x v="11"/>
            <x v="14"/>
            <x v="17"/>
            <x v="18"/>
            <x v="20"/>
            <x v="24"/>
            <x v="25"/>
            <x v="26"/>
            <x v="27"/>
            <x v="28"/>
            <x v="41"/>
            <x v="47"/>
            <x v="48"/>
            <x v="49"/>
            <x v="51"/>
            <x v="53"/>
            <x v="54"/>
            <x v="55"/>
            <x v="57"/>
            <x v="58"/>
            <x v="5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A0F3087-8915-492F-B13C-9239FB87EBE9}"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29" firstHeaderRow="0" firstDataRow="1" firstDataCol="1" rowPageCount="1" colPageCount="1"/>
  <pivotFields count="5">
    <pivotField axis="axisRow" showAl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t="default"/>
      </items>
    </pivotField>
    <pivotField axis="axisPage" multipleItemSelectionAllowed="1" showAll="0">
      <items count="3">
        <item h="1" x="0"/>
        <item x="1"/>
        <item t="default"/>
      </items>
    </pivotField>
    <pivotField dataField="1" numFmtId="2" showAll="0"/>
    <pivotField dataField="1" numFmtId="2" showAll="0"/>
    <pivotField dataField="1" showAll="0"/>
  </pivotFields>
  <rowFields count="1">
    <field x="0"/>
  </rowFields>
  <rowItems count="26">
    <i>
      <x v="6"/>
    </i>
    <i>
      <x v="8"/>
    </i>
    <i>
      <x v="9"/>
    </i>
    <i>
      <x v="10"/>
    </i>
    <i>
      <x v="11"/>
    </i>
    <i>
      <x v="14"/>
    </i>
    <i>
      <x v="17"/>
    </i>
    <i>
      <x v="18"/>
    </i>
    <i>
      <x v="20"/>
    </i>
    <i>
      <x v="24"/>
    </i>
    <i>
      <x v="25"/>
    </i>
    <i>
      <x v="26"/>
    </i>
    <i>
      <x v="27"/>
    </i>
    <i>
      <x v="28"/>
    </i>
    <i>
      <x v="41"/>
    </i>
    <i>
      <x v="47"/>
    </i>
    <i>
      <x v="48"/>
    </i>
    <i>
      <x v="49"/>
    </i>
    <i>
      <x v="51"/>
    </i>
    <i>
      <x v="53"/>
    </i>
    <i>
      <x v="54"/>
    </i>
    <i>
      <x v="55"/>
    </i>
    <i>
      <x v="57"/>
    </i>
    <i>
      <x v="58"/>
    </i>
    <i>
      <x v="59"/>
    </i>
    <i t="grand">
      <x/>
    </i>
  </rowItems>
  <colFields count="1">
    <field x="-2"/>
  </colFields>
  <colItems count="3">
    <i>
      <x/>
    </i>
    <i i="1">
      <x v="1"/>
    </i>
    <i i="2">
      <x v="2"/>
    </i>
  </colItems>
  <pageFields count="1">
    <pageField fld="1" hier="-1"/>
  </pageFields>
  <dataFields count="3">
    <dataField name="Sum of Sum(Sanctioned_Production_2022_Base_mmboe)" fld="2" baseField="0" baseItem="0"/>
    <dataField name="Sum of Sum(Sanctioned_Production_Av_2031_2040_Base_mmboe)" fld="3" baseField="0" baseItem="0"/>
    <dataField name="Sum of Sum(Unsanctioned_Production_Av_2031_2040_STEPS_Base_mmboe)" fld="4" baseField="0" baseItem="25"/>
  </dataFields>
  <formats count="1">
    <format dxfId="3">
      <pivotArea collapsedLevelsAreSubtotals="1" fieldPosition="0">
        <references count="1">
          <reference field="0" count="25">
            <x v="6"/>
            <x v="8"/>
            <x v="9"/>
            <x v="10"/>
            <x v="11"/>
            <x v="14"/>
            <x v="17"/>
            <x v="18"/>
            <x v="20"/>
            <x v="24"/>
            <x v="25"/>
            <x v="26"/>
            <x v="27"/>
            <x v="28"/>
            <x v="41"/>
            <x v="47"/>
            <x v="48"/>
            <x v="49"/>
            <x v="51"/>
            <x v="53"/>
            <x v="54"/>
            <x v="55"/>
            <x v="57"/>
            <x v="58"/>
            <x v="5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2A25B2-0045-4126-B689-4845CB26211B}" name="DataTableV1" displayName="DataTableV1" ref="A1:AK66" totalsRowShown="0" headerRowDxfId="46" dataDxfId="45">
  <autoFilter ref="A1:AK66" xr:uid="{512A25B2-0045-4126-B689-4845CB26211B}"/>
  <tableColumns count="37">
    <tableColumn id="1" xr3:uid="{1B800ABB-57C0-4BEF-9631-90094F68E2F2}" name="Company" dataDxfId="44"/>
    <tableColumn id="2" xr3:uid="{4D8F213D-E3EB-4120-85FD-3CDA81BFFCC0}" name="Free Float %" dataDxfId="43"/>
    <tableColumn id="3" xr3:uid="{B627E1A3-9987-4800-BE20-6E4D951507EB}" name="Company_2024_Top25" dataDxfId="42"/>
    <tableColumn id="4" xr3:uid="{E77C553A-BE42-4CBB-928E-3F8D414BBDCD}" name="Company_2024_All" dataDxfId="41"/>
    <tableColumn id="5" xr3:uid="{2745C233-C56E-460C-9DB5-2B80BB065DF2}" name="Production_2023-2040_Liquids_Base_mmbbl" dataDxfId="40"/>
    <tableColumn id="6" xr3:uid="{5C697A1D-EAC3-41F8-9910-9094146BC922}" name="Production_2023-2040_Liquids_USD40_mmbbl" dataDxfId="39"/>
    <tableColumn id="7" xr3:uid="{15B793B7-E541-4F46-9191-81F9E13B7378}" name="Production_2023-2040_Gas_Base_Bcf" dataDxfId="38"/>
    <tableColumn id="8" xr3:uid="{5B86A039-CDB0-4A9E-A754-6807E8D6104D}" name="Production_2023-2040_Gas_USD40_Bcf" dataDxfId="37"/>
    <tableColumn id="9" xr3:uid="{10DE4698-1D7E-490E-9A5B-E9E3A1C34CFF}" name="Production_2024-2040_All_Base_mmboe" dataDxfId="36"/>
    <tableColumn id="10" xr3:uid="{974FC181-762C-4F67-ABB3-E3847854D119}" name="Production_2031-2040_All_Base_mmboe" dataDxfId="35"/>
    <tableColumn id="11" xr3:uid="{EF0BF4EB-1C00-4E90-9B7C-1081F533818E}" name="Production_2024-2040_All_Base_NZE_mmboe" dataDxfId="34"/>
    <tableColumn id="12" xr3:uid="{5E9CF02B-1590-4E22-B32F-F4125AE3DFCA}" name="Production_2024-2040_All_Base_STEPS_mmboe" dataDxfId="33"/>
    <tableColumn id="13" xr3:uid="{74A8A8A6-AC64-48C0-A00E-9D7F932B16D1}" name="Production_2031-2040_All_Base_NZE_mmboe" dataDxfId="32"/>
    <tableColumn id="14" xr3:uid="{01ECF022-855A-4896-A8F8-F5A9FA217DAE}" name="Production_2031-2040_All_Base_STEPS_mmboe" dataDxfId="31"/>
    <tableColumn id="15" xr3:uid="{1ECCD285-9373-48C9-88D8-E765537D7869}" name="Capex_All_2024-2030_Base_MMUSDreal" dataDxfId="30"/>
    <tableColumn id="16" xr3:uid="{638A8267-1339-4D2E-8024-9CA52C89D538}" name="Unsanctioned_Capex_All_2024-2030_Base_NZE_MUSDreal" dataDxfId="29"/>
    <tableColumn id="17" xr3:uid="{C9E4C2E4-DE27-447A-9548-9043211DD377}" name="Unsanctioned_Capex_All_2024-2030_Base_STEPS_MUSDreal" dataDxfId="28"/>
    <tableColumn id="18" xr3:uid="{4D0E3C08-87C5-40F7-8D69-E883A7749A96}" name="Capex_All_2023_Base_MMUSDreal" dataDxfId="27"/>
    <tableColumn id="19" xr3:uid="{F857C05A-9E8A-41BD-9EE2-9BC05D866AD9}" name="Capex-All-2023approvals_2023-2030_Base_MMUSDreal" dataDxfId="26"/>
    <tableColumn id="20" xr3:uid="{BB67B1AB-EDE2-4537-918C-5F3B51239398}" name="Capex-All-2023approvals_2023-2030_Base_NZE_MMUSDreal" dataDxfId="25"/>
    <tableColumn id="21" xr3:uid="{8BB343A8-E3EB-486C-82CD-845C63E16D55}" name="Capex_All_2024-2030_Base_NZE_MMUSDreal" dataDxfId="24"/>
    <tableColumn id="22" xr3:uid="{F76899C5-4A9D-48FA-8740-D22EB5D1CE88}" name="Capex_All_2024-2030_Base_STEPS_MMUSDreal" dataDxfId="23"/>
    <tableColumn id="23" xr3:uid="{778DC3C8-9FC2-4829-A8BB-9F6512C6C2B2}" name="Production_Base_2023_mmboe" dataDxfId="22"/>
    <tableColumn id="24" xr3:uid="{6D2AA2F3-0103-4364-AF65-49A8FDCCBC80}" name="Unsanctioned_Capex_All_2024-2030_Base_MMUSDreal" dataDxfId="21"/>
    <tableColumn id="25" xr3:uid="{71E27E4E-9FA3-416C-B313-7ABC43337914}" name="Production_2024-2040_All_USD40_APS_mmboe" dataDxfId="20"/>
    <tableColumn id="26" xr3:uid="{8814C4B0-7DA9-4B24-BD1F-0AAF6991825E}" name="Production_2031-2040_All_USD40_APS_mmboe" dataDxfId="19"/>
    <tableColumn id="27" xr3:uid="{BA73F587-6AFB-4EAD-9534-62D568DD921E}" name="Unsanctioned_Capex_All_2024-2030_USD40_APS_MUSDreal" dataDxfId="18"/>
    <tableColumn id="28" xr3:uid="{F0E4D403-F21C-49EE-B445-06BEED89DD9F}" name="Capex-All-2023approvals_2023-2030_USD40_APS_MMUSDreal" dataDxfId="17"/>
    <tableColumn id="29" xr3:uid="{3532BD83-F7BE-4287-8B37-1AC5DBC42C70}" name="Capex_All_2024-2030_USD40_APS_MMUSDreal" dataDxfId="16"/>
    <tableColumn id="30" xr3:uid="{7984A112-14DD-42AE-9734-232F0564CC74}" name="Production_Base_2022_mmboe" dataDxfId="15"/>
    <tableColumn id="31" xr3:uid="{661D10DA-6FB2-444F-9DFC-CE1EAA0E97E7}" name="Sanctioned_Production_2022_Base_mmboe" dataDxfId="14"/>
    <tableColumn id="32" xr3:uid="{D3932A60-D534-43B3-ABFE-D16BF4F5D1EC}" name="Sanctioned_Production_2031-2040_Base_mmboe" dataDxfId="13"/>
    <tableColumn id="33" xr3:uid="{8EA74E21-BD22-457B-8919-CDA898819F61}" name="Sanctioned_Production_Av_2031_2040_Base_mmboe" dataDxfId="12"/>
    <tableColumn id="34" xr3:uid="{C6CA5B00-CFF9-4F7D-AB5D-49F1FD6283D7}" name="Unsanctioned_Capex_Outside_NZE (% of STEPS)" dataDxfId="11"/>
    <tableColumn id="35" xr3:uid="{90DC4094-02DF-4613-B9E6-AA2B95917B4E}" name="Unsanctioned_Capex_Outside_APS (% of STEPS)" dataDxfId="10"/>
    <tableColumn id="36" xr3:uid="{183455E8-BC7E-47D8-B5A7-A550B94B46B2}" name="Production_Av_2031-2040_All_Base_mmboe" dataDxfId="9"/>
    <tableColumn id="37" xr3:uid="{A14CCBEE-A34D-41A0-BBF4-E8E57DCB5C8E}" name="No_STEPS_Ratio"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8CBFAC-03D0-4833-9B8F-D12CE70AA71B}" name="DataTableV2" displayName="DataTableV2" ref="A1:AU66" totalsRowShown="0" headerRowCellStyle="Normal 2" dataCellStyle="Normal 2">
  <autoFilter ref="A1:AU66" xr:uid="{E98CBFAC-03D0-4833-9B8F-D12CE70AA71B}"/>
  <tableColumns count="47">
    <tableColumn id="1" xr3:uid="{EFEC91F8-0854-4C55-BE6E-41821D906F68}" name="Company" dataCellStyle="Normal 2"/>
    <tableColumn id="2" xr3:uid="{D37FC41C-1AA1-40FA-82F3-5876E323B5D5}" name="Free Float %" dataCellStyle="Normal 2"/>
    <tableColumn id="3" xr3:uid="{CBBD7151-9F80-4944-B002-2467F47C8180}" name="Company_2024_Top25" dataCellStyle="Normal 2"/>
    <tableColumn id="4" xr3:uid="{C3CAB8AB-5532-4CB4-84F4-62A5F48FF940}" name="Company_2024_All" dataCellStyle="Normal 2"/>
    <tableColumn id="5" xr3:uid="{F3013E91-FBC8-4830-86F3-B9694ADC2298}" name="Production_2023-2040_Liquids_Base_mmbbl" dataCellStyle="Normal 2"/>
    <tableColumn id="6" xr3:uid="{F601FF5B-1573-4DE8-9D29-86A91D295987}" name="Production_2023-2040_Liquids_USD40_mmbbl" dataCellStyle="Normal 2"/>
    <tableColumn id="7" xr3:uid="{C7C3457A-15F0-4EE4-B230-2C79F63B8E1B}" name="Production_2023-2040_Gas_Base_Bcf" dataCellStyle="Normal 2"/>
    <tableColumn id="8" xr3:uid="{E9CA4557-DF11-434C-936E-5B021B9A8130}" name="Production_2023-2040_Gas_USD40_Bcf" dataCellStyle="Normal 2"/>
    <tableColumn id="9" xr3:uid="{2CACA049-B533-4664-9EEF-B29E9C801845}" name="Production_2024-2040_All_Base_mmboe" dataCellStyle="Normal 2"/>
    <tableColumn id="10" xr3:uid="{91E29F00-3E2A-442F-9EC3-D6356B9D1448}" name="Production_2031-2040_All_Base_mmboe" dataCellStyle="Normal 2"/>
    <tableColumn id="11" xr3:uid="{7F284C7C-F608-48A1-8ADA-8D95E77E5765}" name="Production_2024-2040_All_Base_NZE_mmboe" dataCellStyle="Normal 2"/>
    <tableColumn id="12" xr3:uid="{30B06989-997B-4BEC-B612-38DE81FB7BCA}" name="Production_2024-2040_All_Base_STEPS_mmboe" dataCellStyle="Normal 2"/>
    <tableColumn id="13" xr3:uid="{CBDB0B75-6F3D-4A7B-8523-41A4C7D4D172}" name="Production_2031-2040_All_Base_NZE_mmboe" dataCellStyle="Normal 2"/>
    <tableColumn id="14" xr3:uid="{21B6F3B3-1A4F-4F73-84A0-6012E077DF15}" name="Production_2031-2040_All_Base_STEPS_mmboe" dataCellStyle="Normal 2"/>
    <tableColumn id="15" xr3:uid="{BF7546B7-D1BD-4765-8D14-FF9B6C87015F}" name="Capex_All_2024-2030_Base_MMUSDreal" dataCellStyle="Normal 2"/>
    <tableColumn id="16" xr3:uid="{B83350CF-A701-4A85-B233-5B9D7F527CE1}" name="Unsanctioned_Capex_All_2024-2030_Base_NZE_MUSDreal" dataCellStyle="Normal 2"/>
    <tableColumn id="17" xr3:uid="{751AEBC6-5D39-4FF2-A37F-5F1DA9AAAD29}" name="Unsanctioned_Capex_All_2024-2030_Base_STEPS_MUSDreal" dataCellStyle="Normal 2"/>
    <tableColumn id="18" xr3:uid="{98F8BCEC-3BB2-407B-BA7A-CF03DC756256}" name="Capex_All_2023_Base_MMUSDreal" dataCellStyle="Normal 2"/>
    <tableColumn id="19" xr3:uid="{525134E9-62A6-4FBF-9603-988FEDBF39AE}" name="Capex_All_2024-2030_Base_NZE_MMUSDreal" dataCellStyle="Normal 2"/>
    <tableColumn id="20" xr3:uid="{C7EAB181-26DC-404B-8D6D-F9E5EC533C37}" name="Capex_All_2024-2030_Base_STEPS_MMUSDreal" dataCellStyle="Normal 2"/>
    <tableColumn id="21" xr3:uid="{3ED436BD-C291-4681-B139-D45EA38CCCE5}" name="Production_Base_2023_mmboe" dataCellStyle="Normal 2"/>
    <tableColumn id="22" xr3:uid="{716ED8D3-8360-40EE-B461-72325413B31A}" name="Unsanctioned_Capex_All_2024-2030_Base_MMUSDreal" dataCellStyle="Normal 2"/>
    <tableColumn id="23" xr3:uid="{3E691044-F212-4554-8557-56B601C06CA2}" name="Production_2024-2040_All_USD40_STEPS_mmboe" dataCellStyle="Normal 2"/>
    <tableColumn id="24" xr3:uid="{9B2C0C60-8527-4B5F-8EDD-D91633F0433D}" name="Production_2031-2040_All_USD40_STEPS_mmboe" dataCellStyle="Normal 2"/>
    <tableColumn id="25" xr3:uid="{65DD5195-E018-4FC2-AB4C-6FE0BE63672F}" name="Unsanctioned_Capex_All_2024-2030_USD40_STEPS_MUSDreal" dataCellStyle="Normal 2"/>
    <tableColumn id="26" xr3:uid="{1F67474E-F2E9-4690-ADD2-F3415AE14C79}" name="Capex_All_2024-2030_USD40_APS_MMUSDreal" dataCellStyle="Normal 2"/>
    <tableColumn id="27" xr3:uid="{2B76DA88-F27B-4D17-A6EF-0B52A28D381F}" name="Production_Base_2022_mmboe" dataCellStyle="Normal 2"/>
    <tableColumn id="28" xr3:uid="{9CA54A5B-9BDE-4EFF-9F59-4DB0D9F4FE7C}" name="Sanctioned_Production_2022_Base_mmboe" dataCellStyle="Normal 2"/>
    <tableColumn id="29" xr3:uid="{EC884AD2-501F-43DD-8B55-8405FE8F942A}" name="Sanctioned_Production_2031-2040_Base_mmboe" dataCellStyle="Normal 2"/>
    <tableColumn id="30" xr3:uid="{215F80BE-BD47-4A77-85CF-401770052FD7}" name="Sanctioned_Production_Av_2031_2040_Base_mmboe" dataCellStyle="Normal 2"/>
    <tableColumn id="31" xr3:uid="{67F77743-D8F7-471D-8A78-58D1D1D23B16}" name="Sanctioned_Production_2031-2040_STEPS_Base_mmboe" dataCellStyle="Normal 2"/>
    <tableColumn id="32" xr3:uid="{533B6CB6-95A5-4ACE-AA04-3BF4FD409CD9}" name="Unsanctioned_Production_2031-2040_STEPS_Base_mmboe" dataCellStyle="Normal 2"/>
    <tableColumn id="33" xr3:uid="{29FDE93F-27EA-4AAA-870C-846953F3648B}" name="Unsanctioned_Production_Av_2031_2040_STEPS_Base_mmboe" dataCellStyle="Normal 2"/>
    <tableColumn id="34" xr3:uid="{87E677CE-894E-47A7-AD29-CA23791410D6}" name="Sanctioned_Production_Av_2031-2040_STEPS_Base_mmboe" dataCellStyle="Normal 2"/>
    <tableColumn id="35" xr3:uid="{8E94DFEB-1C34-4D5C-9F68-2377364C05B5}" name="Capex_All_2022-2030_Base_MMUSDreal" dataCellStyle="Normal 2"/>
    <tableColumn id="36" xr3:uid="{53991281-475B-41EA-B15D-7CF55D68925E}" name="Capex_All_2022-2030_USD40_MMUSDreal" dataCellStyle="Normal 2"/>
    <tableColumn id="37" xr3:uid="{9237152A-D3CA-4002-A08E-B1180056A66E}" name="Capex-All-2022-2023approvals_2022-2030_Base_MMUSDreal" dataCellStyle="Normal 2"/>
    <tableColumn id="38" xr3:uid="{6859A283-B9AE-43EB-8790-106DAE4B34A5}" name="Capex-All-2022-2023approvals_2022-2030_Base_NZE_MMUSDreal" dataCellStyle="Normal 2"/>
    <tableColumn id="39" xr3:uid="{41F8186F-6494-46A8-895D-D8D16BC88E12}" name="Capex-All-2022-2023approvals_2022-2030_USD40_APS_MMUSDreal" dataCellStyle="Normal 2"/>
    <tableColumn id="40" xr3:uid="{56EA98B5-A086-4F9A-A6CA-CFD240062126}" name="Capex-All-2022-2023approvals_2022-2030_Base_STEPS_MMUSDreal" dataCellStyle="Normal 2"/>
    <tableColumn id="41" xr3:uid="{4C8CB22E-0645-465A-8654-0B670748923C}" name="Unsanctioned_Capex_Outside_NZE (% of STEPS)" dataCellStyle="Normal 2"/>
    <tableColumn id="42" xr3:uid="{4BCDC182-1A68-4339-A5DE-1C0199321B5A}" name="Unsanctioned_Capex_Outside_APS (% of STEPS)" dataCellStyle="Normal 2"/>
    <tableColumn id="46" xr3:uid="{5C62C3BE-4A7D-4DFA-B0E7-19A5AFE0F5F6}" name="Outside_of_APS_Bracket" dataDxfId="7" dataCellStyle="Normal 2">
      <calculatedColumnFormula>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calculatedColumnFormula>
    </tableColumn>
    <tableColumn id="43" xr3:uid="{AD82116C-BDF7-4A7D-A6F0-3D595AB2E086}" name="Unsanctioned_Capex_Outside_STEPS (% of STEPS)" dataCellStyle="Normal 2"/>
    <tableColumn id="47" xr3:uid="{A8DA5F65-D0C8-46CF-BE71-63C8D2393D70}" name="Outside_of_STEPS_Bracket" dataDxfId="6" dataCellStyle="Normal 2">
      <calculatedColumnFormula>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calculatedColumnFormula>
    </tableColumn>
    <tableColumn id="44" xr3:uid="{BEDAB642-D1E4-4D20-A0E4-83B78AB38D1C}" name="Production_Av_2031-2040_All_Base_mmboe" dataCellStyle="Normal 2"/>
    <tableColumn id="45" xr3:uid="{47E30871-5471-4F9E-8B9B-0A862197D993}" name="No_STEPS_Ratio" dataCellStyle="Normal 2"/>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2.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oconnor@carbontracker.org"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CD779-83E5-4261-8EE2-77D80CDC1C8E}">
  <sheetPr codeName="Sheet1"/>
  <dimension ref="A1:AK66"/>
  <sheetViews>
    <sheetView zoomScale="70" zoomScaleNormal="70" workbookViewId="0">
      <pane ySplit="1" topLeftCell="A2" activePane="bottomLeft" state="frozen"/>
      <selection pane="bottomLeft" activeCell="B6" sqref="B6"/>
    </sheetView>
  </sheetViews>
  <sheetFormatPr defaultColWidth="9" defaultRowHeight="11.4" x14ac:dyDescent="0.25"/>
  <cols>
    <col min="1" max="2" width="13.33203125" style="3" bestFit="1" customWidth="1"/>
    <col min="3" max="3" width="20.88671875" style="3" customWidth="1"/>
    <col min="4" max="4" width="17.88671875" style="3" customWidth="1"/>
    <col min="5" max="5" width="38" style="3" customWidth="1"/>
    <col min="6" max="6" width="39.5546875" style="3" customWidth="1"/>
    <col min="7" max="7" width="32.44140625" style="3" customWidth="1"/>
    <col min="8" max="8" width="34" style="3" customWidth="1"/>
    <col min="9" max="10" width="34.6640625" style="3" customWidth="1"/>
    <col min="11" max="11" width="38.5546875" style="3" customWidth="1"/>
    <col min="12" max="12" width="40.5546875" style="3" customWidth="1"/>
    <col min="13" max="13" width="38.5546875" style="3" customWidth="1"/>
    <col min="14" max="14" width="40.5546875" style="3" customWidth="1"/>
    <col min="15" max="15" width="34.33203125" style="3" customWidth="1"/>
    <col min="16" max="16" width="47.88671875" style="3" customWidth="1"/>
    <col min="17" max="17" width="49.88671875" style="3" customWidth="1"/>
    <col min="18" max="18" width="29.5546875" style="3" customWidth="1"/>
    <col min="19" max="19" width="46.44140625" style="3" customWidth="1"/>
    <col min="20" max="20" width="50.33203125" style="3" customWidth="1"/>
    <col min="21" max="21" width="38.109375" style="3" customWidth="1"/>
    <col min="22" max="22" width="40.109375" style="3" customWidth="1"/>
    <col min="23" max="23" width="27.33203125" style="3" customWidth="1"/>
    <col min="24" max="24" width="45.5546875" style="3" customWidth="1"/>
    <col min="25" max="26" width="40.33203125" style="3" customWidth="1"/>
    <col min="27" max="27" width="49.5546875" style="3" customWidth="1"/>
    <col min="28" max="28" width="52" style="3" customWidth="1"/>
    <col min="29" max="29" width="39.88671875" style="3" customWidth="1"/>
    <col min="30" max="30" width="27.33203125" style="3" customWidth="1"/>
    <col min="31" max="31" width="36.5546875" style="3" customWidth="1"/>
    <col min="32" max="32" width="41.33203125" style="3" customWidth="1"/>
    <col min="33" max="33" width="44" style="3" customWidth="1"/>
    <col min="34" max="34" width="40" style="3" customWidth="1"/>
    <col min="35" max="35" width="40.109375" style="3" customWidth="1"/>
    <col min="36" max="36" width="37.44140625" style="3" customWidth="1"/>
    <col min="37" max="37" width="15.88671875" style="3" customWidth="1"/>
    <col min="38" max="16384" width="9" style="3"/>
  </cols>
  <sheetData>
    <row r="1" spans="1:37" ht="14.25" customHeight="1" x14ac:dyDescent="0.25">
      <c r="A1" s="10" t="s">
        <v>0</v>
      </c>
      <c r="B1" s="11" t="s">
        <v>1</v>
      </c>
      <c r="C1" s="10" t="s">
        <v>2</v>
      </c>
      <c r="D1" s="10" t="s">
        <v>3</v>
      </c>
      <c r="E1" s="11" t="s">
        <v>4</v>
      </c>
      <c r="F1" s="11" t="s">
        <v>5</v>
      </c>
      <c r="G1" s="11" t="s">
        <v>6</v>
      </c>
      <c r="H1" s="11" t="s">
        <v>7</v>
      </c>
      <c r="I1" s="11" t="s">
        <v>8</v>
      </c>
      <c r="J1" s="11" t="s">
        <v>9</v>
      </c>
      <c r="K1" s="11" t="s">
        <v>10</v>
      </c>
      <c r="L1" s="11" t="s">
        <v>11</v>
      </c>
      <c r="M1" s="11" t="s">
        <v>12</v>
      </c>
      <c r="N1" s="11" t="s">
        <v>13</v>
      </c>
      <c r="O1" s="11" t="s">
        <v>14</v>
      </c>
      <c r="P1" s="11" t="s">
        <v>15</v>
      </c>
      <c r="Q1" s="11" t="s">
        <v>16</v>
      </c>
      <c r="R1" s="11" t="s">
        <v>17</v>
      </c>
      <c r="S1" s="11" t="s">
        <v>18</v>
      </c>
      <c r="T1" s="11" t="s">
        <v>19</v>
      </c>
      <c r="U1" s="11" t="s">
        <v>20</v>
      </c>
      <c r="V1" s="11" t="s">
        <v>21</v>
      </c>
      <c r="W1" s="11" t="s">
        <v>22</v>
      </c>
      <c r="X1" s="11" t="s">
        <v>23</v>
      </c>
      <c r="Y1" s="11" t="s">
        <v>24</v>
      </c>
      <c r="Z1" s="11" t="s">
        <v>25</v>
      </c>
      <c r="AA1" s="11" t="s">
        <v>26</v>
      </c>
      <c r="AB1" s="11" t="s">
        <v>27</v>
      </c>
      <c r="AC1" s="11" t="s">
        <v>28</v>
      </c>
      <c r="AD1" s="11" t="s">
        <v>29</v>
      </c>
      <c r="AE1" s="11" t="s">
        <v>30</v>
      </c>
      <c r="AF1" s="11" t="s">
        <v>31</v>
      </c>
      <c r="AG1" s="11" t="s">
        <v>32</v>
      </c>
      <c r="AH1" s="11" t="s">
        <v>33</v>
      </c>
      <c r="AI1" s="11" t="s">
        <v>34</v>
      </c>
      <c r="AJ1" s="11" t="s">
        <v>35</v>
      </c>
      <c r="AK1" s="11" t="s">
        <v>36</v>
      </c>
    </row>
    <row r="2" spans="1:37" ht="14.25" customHeight="1" x14ac:dyDescent="0.25">
      <c r="A2" s="12" t="s">
        <v>37</v>
      </c>
      <c r="B2" s="13">
        <v>43.5</v>
      </c>
      <c r="C2" s="12" t="s">
        <v>38</v>
      </c>
      <c r="D2" s="12" t="s">
        <v>37</v>
      </c>
      <c r="E2" s="13">
        <v>1123.90699988553</v>
      </c>
      <c r="F2" s="13">
        <v>1116.83599970859</v>
      </c>
      <c r="G2" s="13">
        <v>7720.1969901361699</v>
      </c>
      <c r="H2" s="13">
        <v>7298.3567780518097</v>
      </c>
      <c r="I2" s="13">
        <v>2138.68709701643</v>
      </c>
      <c r="J2" s="13">
        <v>1273.0250972976701</v>
      </c>
      <c r="K2" s="13">
        <v>1548.15419785015</v>
      </c>
      <c r="L2" s="13">
        <v>1856.97249842823</v>
      </c>
      <c r="M2" s="13">
        <v>767.87319969306498</v>
      </c>
      <c r="N2" s="13">
        <v>1048.38469827822</v>
      </c>
      <c r="O2" s="13">
        <v>9378.9814927156895</v>
      </c>
      <c r="P2" s="13">
        <v>0</v>
      </c>
      <c r="Q2" s="13">
        <v>1756.8631074233001</v>
      </c>
      <c r="R2" s="13">
        <v>330.73359471267003</v>
      </c>
      <c r="S2" s="13">
        <v>1405.8551934864399</v>
      </c>
      <c r="T2" s="13">
        <v>0</v>
      </c>
      <c r="U2" s="13">
        <v>4125.6500984804497</v>
      </c>
      <c r="V2" s="13">
        <v>5882.5132059037496</v>
      </c>
      <c r="W2" s="13">
        <v>143.92850083449599</v>
      </c>
      <c r="X2" s="13">
        <v>3763.3847000944502</v>
      </c>
      <c r="Y2" s="13">
        <v>1762.4023962854201</v>
      </c>
      <c r="Z2" s="13">
        <v>915.22889641436598</v>
      </c>
      <c r="AA2" s="13">
        <v>1595.0616055596599</v>
      </c>
      <c r="AB2" s="13">
        <v>0</v>
      </c>
      <c r="AC2" s="13">
        <v>5568.0396055227402</v>
      </c>
      <c r="AD2" s="13">
        <v>143.26709927741501</v>
      </c>
      <c r="AE2" s="13">
        <v>143.26709927741501</v>
      </c>
      <c r="AF2" s="13">
        <v>882.66379895995499</v>
      </c>
      <c r="AG2" s="13">
        <v>88.266379895995399</v>
      </c>
      <c r="AH2" s="13">
        <v>1</v>
      </c>
      <c r="AI2" s="13">
        <v>0.09</v>
      </c>
      <c r="AJ2" s="13">
        <v>127.302509729767</v>
      </c>
      <c r="AK2" s="14" t="s">
        <v>39</v>
      </c>
    </row>
    <row r="3" spans="1:37" ht="14.25" customHeight="1" x14ac:dyDescent="0.25">
      <c r="A3" s="12" t="s">
        <v>40</v>
      </c>
      <c r="B3" s="13">
        <v>68.102360000000004</v>
      </c>
      <c r="C3" s="12" t="s">
        <v>38</v>
      </c>
      <c r="D3" s="12" t="s">
        <v>40</v>
      </c>
      <c r="E3" s="13">
        <v>113.60830025492</v>
      </c>
      <c r="F3" s="13">
        <v>112.595100258972</v>
      </c>
      <c r="G3" s="13">
        <v>2486.2314054284102</v>
      </c>
      <c r="H3" s="13">
        <v>2440.0320036255598</v>
      </c>
      <c r="I3" s="13">
        <v>395.27430132409802</v>
      </c>
      <c r="J3" s="13">
        <v>284.76300063176302</v>
      </c>
      <c r="K3" s="13">
        <v>217.56540034943501</v>
      </c>
      <c r="L3" s="13">
        <v>285.21920074742201</v>
      </c>
      <c r="M3" s="13">
        <v>90.228900195528695</v>
      </c>
      <c r="N3" s="13">
        <v>169.68030025330501</v>
      </c>
      <c r="O3" s="13">
        <v>3139.1294955626099</v>
      </c>
      <c r="P3" s="13">
        <v>0</v>
      </c>
      <c r="Q3" s="13">
        <v>84.535500698803006</v>
      </c>
      <c r="R3" s="13">
        <v>178.03560162255599</v>
      </c>
      <c r="S3" s="13">
        <v>38.103700092229701</v>
      </c>
      <c r="T3" s="13">
        <v>0</v>
      </c>
      <c r="U3" s="13">
        <v>825.60869829220599</v>
      </c>
      <c r="V3" s="13">
        <v>910.14419899100903</v>
      </c>
      <c r="W3" s="13">
        <v>21.401699809030099</v>
      </c>
      <c r="X3" s="13">
        <v>2312.5073973080698</v>
      </c>
      <c r="Y3" s="13">
        <v>250.09090089474901</v>
      </c>
      <c r="Z3" s="13">
        <v>114.35190052664301</v>
      </c>
      <c r="AA3" s="13">
        <v>47.8720000648173</v>
      </c>
      <c r="AB3" s="13">
        <v>1.16769999265671</v>
      </c>
      <c r="AC3" s="13">
        <v>895.77589784286795</v>
      </c>
      <c r="AD3" s="13">
        <v>20.059000078530499</v>
      </c>
      <c r="AE3" s="13">
        <v>20.059000078530499</v>
      </c>
      <c r="AF3" s="13">
        <v>90.229800195505902</v>
      </c>
      <c r="AG3" s="13">
        <v>9.0229800195505891</v>
      </c>
      <c r="AH3" s="13">
        <v>1</v>
      </c>
      <c r="AI3" s="13">
        <v>0.43</v>
      </c>
      <c r="AJ3" s="13">
        <v>28.4763000631763</v>
      </c>
      <c r="AK3" s="14" t="s">
        <v>39</v>
      </c>
    </row>
    <row r="4" spans="1:37" ht="14.25" customHeight="1" x14ac:dyDescent="0.25">
      <c r="A4" s="12" t="s">
        <v>41</v>
      </c>
      <c r="B4" s="13">
        <v>99.826930000000004</v>
      </c>
      <c r="C4" s="12" t="s">
        <v>42</v>
      </c>
      <c r="D4" s="12" t="s">
        <v>41</v>
      </c>
      <c r="E4" s="13">
        <v>12030.651985783699</v>
      </c>
      <c r="F4" s="13">
        <v>11435.7489926461</v>
      </c>
      <c r="G4" s="13">
        <v>26331.706790738099</v>
      </c>
      <c r="H4" s="13">
        <v>24937.990213128702</v>
      </c>
      <c r="I4" s="13">
        <v>15101.4680852867</v>
      </c>
      <c r="J4" s="13">
        <v>9822.1555912375607</v>
      </c>
      <c r="K4" s="13">
        <v>6960.0379874515302</v>
      </c>
      <c r="L4" s="13">
        <v>12855.6221871619</v>
      </c>
      <c r="M4" s="13">
        <v>3300.69899467909</v>
      </c>
      <c r="N4" s="13">
        <v>7814.1112924469198</v>
      </c>
      <c r="O4" s="13">
        <v>48917.667478054602</v>
      </c>
      <c r="P4" s="13">
        <v>2202.6769277895801</v>
      </c>
      <c r="Q4" s="13">
        <v>32064.378685060299</v>
      </c>
      <c r="R4" s="13">
        <v>920.36100345605496</v>
      </c>
      <c r="S4" s="13">
        <v>8499.9840531498103</v>
      </c>
      <c r="T4" s="13">
        <v>1007.38297753036</v>
      </c>
      <c r="U4" s="13">
        <v>12888.6289893639</v>
      </c>
      <c r="V4" s="13">
        <v>42750.330746634601</v>
      </c>
      <c r="W4" s="13">
        <v>773.20369989114204</v>
      </c>
      <c r="X4" s="13">
        <v>37166.864196729803</v>
      </c>
      <c r="Y4" s="13">
        <v>7867.0469880835899</v>
      </c>
      <c r="Z4" s="13">
        <v>3953.3044933968699</v>
      </c>
      <c r="AA4" s="13">
        <v>5455.3584754862804</v>
      </c>
      <c r="AB4" s="13">
        <v>1353.6409790068899</v>
      </c>
      <c r="AC4" s="13">
        <v>15267.3506302562</v>
      </c>
      <c r="AD4" s="13">
        <v>745.112800195624</v>
      </c>
      <c r="AE4" s="13">
        <v>745.112800195624</v>
      </c>
      <c r="AF4" s="13">
        <v>2929.4466943586999</v>
      </c>
      <c r="AG4" s="13">
        <v>292.94466943587003</v>
      </c>
      <c r="AH4" s="13">
        <v>0.93</v>
      </c>
      <c r="AI4" s="13">
        <v>0.83</v>
      </c>
      <c r="AJ4" s="13">
        <v>982.21555912375504</v>
      </c>
      <c r="AK4" s="14" t="s">
        <v>39</v>
      </c>
    </row>
    <row r="5" spans="1:37" ht="14.25" customHeight="1" x14ac:dyDescent="0.25">
      <c r="A5" s="12" t="s">
        <v>43</v>
      </c>
      <c r="B5" s="13">
        <v>99.873350000000002</v>
      </c>
      <c r="C5" s="12" t="s">
        <v>38</v>
      </c>
      <c r="D5" s="12" t="s">
        <v>43</v>
      </c>
      <c r="E5" s="13">
        <v>721.56609925288603</v>
      </c>
      <c r="F5" s="13">
        <v>721.09509926838598</v>
      </c>
      <c r="G5" s="13">
        <v>11454.9528008665</v>
      </c>
      <c r="H5" s="13">
        <v>11542.4075923162</v>
      </c>
      <c r="I5" s="13">
        <v>2000.3033994919199</v>
      </c>
      <c r="J5" s="13">
        <v>1714.90860192626</v>
      </c>
      <c r="K5" s="13">
        <v>1311.3942014757599</v>
      </c>
      <c r="L5" s="13">
        <v>1676.7417980150001</v>
      </c>
      <c r="M5" s="13">
        <v>647.44290242470004</v>
      </c>
      <c r="N5" s="13">
        <v>1242.75240015392</v>
      </c>
      <c r="O5" s="13">
        <v>11820.156437227601</v>
      </c>
      <c r="P5" s="13">
        <v>5.3658999940380498</v>
      </c>
      <c r="Q5" s="13">
        <v>4019.9866671456198</v>
      </c>
      <c r="R5" s="13">
        <v>323.83159889274998</v>
      </c>
      <c r="S5" s="13">
        <v>141.86649903981001</v>
      </c>
      <c r="T5" s="13">
        <v>0</v>
      </c>
      <c r="U5" s="13">
        <v>3676.8474841543798</v>
      </c>
      <c r="V5" s="13">
        <v>7691.4682513059697</v>
      </c>
      <c r="W5" s="13">
        <v>83.105499891833404</v>
      </c>
      <c r="X5" s="13">
        <v>8125.4506530011104</v>
      </c>
      <c r="Y5" s="13">
        <v>1536.8695995052601</v>
      </c>
      <c r="Z5" s="13">
        <v>1054.6466005843199</v>
      </c>
      <c r="AA5" s="13">
        <v>2180.7442788666799</v>
      </c>
      <c r="AB5" s="13">
        <v>0</v>
      </c>
      <c r="AC5" s="13">
        <v>5621.131468689</v>
      </c>
      <c r="AD5" s="13">
        <v>84.212200680085502</v>
      </c>
      <c r="AE5" s="13">
        <v>84.212200680085502</v>
      </c>
      <c r="AF5" s="13">
        <v>651.90730238419201</v>
      </c>
      <c r="AG5" s="13">
        <v>65.190730238419206</v>
      </c>
      <c r="AH5" s="13">
        <v>1</v>
      </c>
      <c r="AI5" s="13">
        <v>0.46</v>
      </c>
      <c r="AJ5" s="13">
        <v>171.490860192626</v>
      </c>
      <c r="AK5" s="14" t="s">
        <v>39</v>
      </c>
    </row>
    <row r="6" spans="1:37" ht="14.25" customHeight="1" x14ac:dyDescent="0.25">
      <c r="A6" s="12" t="s">
        <v>44</v>
      </c>
      <c r="B6" s="13">
        <v>98.177409999999995</v>
      </c>
      <c r="C6" s="12" t="s">
        <v>42</v>
      </c>
      <c r="D6" s="12" t="s">
        <v>44</v>
      </c>
      <c r="E6" s="13">
        <v>14196.7864722054</v>
      </c>
      <c r="F6" s="13">
        <v>14123.6805697134</v>
      </c>
      <c r="G6" s="13">
        <v>48790.655455125299</v>
      </c>
      <c r="H6" s="13">
        <v>48241.011047190703</v>
      </c>
      <c r="I6" s="13">
        <v>19098.6453795132</v>
      </c>
      <c r="J6" s="13">
        <v>13853.840383131899</v>
      </c>
      <c r="K6" s="13">
        <v>12536.5645865732</v>
      </c>
      <c r="L6" s="13">
        <v>16535.215483682001</v>
      </c>
      <c r="M6" s="13">
        <v>6404.7746929835002</v>
      </c>
      <c r="N6" s="13">
        <v>11231.569089316999</v>
      </c>
      <c r="O6" s="13">
        <v>68637.166645870398</v>
      </c>
      <c r="P6" s="13">
        <v>0</v>
      </c>
      <c r="Q6" s="13">
        <v>22312.620113277801</v>
      </c>
      <c r="R6" s="13">
        <v>1864.3899800664699</v>
      </c>
      <c r="S6" s="13">
        <v>3795.9451049910899</v>
      </c>
      <c r="T6" s="13">
        <v>1511.0644099265301</v>
      </c>
      <c r="U6" s="13">
        <v>30157.403229632298</v>
      </c>
      <c r="V6" s="13">
        <v>52470.023342909997</v>
      </c>
      <c r="W6" s="13">
        <v>978.63430247737404</v>
      </c>
      <c r="X6" s="13">
        <v>36638.5603164204</v>
      </c>
      <c r="Y6" s="13">
        <v>15200.1132824833</v>
      </c>
      <c r="Z6" s="13">
        <v>9513.1920851216692</v>
      </c>
      <c r="AA6" s="13">
        <v>12695.814088572601</v>
      </c>
      <c r="AB6" s="13">
        <v>2107.47682029009</v>
      </c>
      <c r="AC6" s="13">
        <v>42055.715618544498</v>
      </c>
      <c r="AD6" s="13">
        <v>969.14949913167902</v>
      </c>
      <c r="AE6" s="13">
        <v>969.14949913167902</v>
      </c>
      <c r="AF6" s="13">
        <v>6908.8528935550303</v>
      </c>
      <c r="AG6" s="13">
        <v>690.88528935550301</v>
      </c>
      <c r="AH6" s="13">
        <v>1</v>
      </c>
      <c r="AI6" s="13">
        <v>0.43</v>
      </c>
      <c r="AJ6" s="13">
        <v>1385.3840383131901</v>
      </c>
      <c r="AK6" s="14" t="s">
        <v>39</v>
      </c>
    </row>
    <row r="7" spans="1:37" ht="14.25" customHeight="1" x14ac:dyDescent="0.25">
      <c r="A7" s="12" t="s">
        <v>45</v>
      </c>
      <c r="B7" s="13">
        <v>99.635959999999997</v>
      </c>
      <c r="C7" s="12" t="s">
        <v>42</v>
      </c>
      <c r="D7" s="12" t="s">
        <v>45</v>
      </c>
      <c r="E7" s="13">
        <v>21674.156997587699</v>
      </c>
      <c r="F7" s="13">
        <v>21201.2004170172</v>
      </c>
      <c r="G7" s="13">
        <v>74087.523674057506</v>
      </c>
      <c r="H7" s="13">
        <v>71548.317009102306</v>
      </c>
      <c r="I7" s="13">
        <v>29633.1253050655</v>
      </c>
      <c r="J7" s="13">
        <v>20550.338701812401</v>
      </c>
      <c r="K7" s="13">
        <v>18389.741810172</v>
      </c>
      <c r="L7" s="13">
        <v>25575.448415950301</v>
      </c>
      <c r="M7" s="13">
        <v>9064.6872148543298</v>
      </c>
      <c r="N7" s="13">
        <v>16477.8548111741</v>
      </c>
      <c r="O7" s="13">
        <v>89618.904466114895</v>
      </c>
      <c r="P7" s="13">
        <v>135.67499896883999</v>
      </c>
      <c r="Q7" s="13">
        <v>40482.465601996097</v>
      </c>
      <c r="R7" s="13">
        <v>3535.5159741176299</v>
      </c>
      <c r="S7" s="13">
        <v>4446.7837281227103</v>
      </c>
      <c r="T7" s="13">
        <v>63</v>
      </c>
      <c r="U7" s="13">
        <v>31387.3676671139</v>
      </c>
      <c r="V7" s="13">
        <v>71734.158270141095</v>
      </c>
      <c r="W7" s="13">
        <v>1538.91540155694</v>
      </c>
      <c r="X7" s="13">
        <v>57734.414296646697</v>
      </c>
      <c r="Y7" s="13">
        <v>22088.291708133602</v>
      </c>
      <c r="Z7" s="13">
        <v>13124.107103734499</v>
      </c>
      <c r="AA7" s="13">
        <v>18962.5386282455</v>
      </c>
      <c r="AB7" s="13">
        <v>3953.7300081253002</v>
      </c>
      <c r="AC7" s="13">
        <v>48395.338499446603</v>
      </c>
      <c r="AD7" s="13">
        <v>1515.71920346499</v>
      </c>
      <c r="AE7" s="13">
        <v>1515.71920346499</v>
      </c>
      <c r="AF7" s="13">
        <v>9376.3108126753305</v>
      </c>
      <c r="AG7" s="13">
        <v>937.63108126753298</v>
      </c>
      <c r="AH7" s="13">
        <v>1</v>
      </c>
      <c r="AI7" s="13">
        <v>0.53</v>
      </c>
      <c r="AJ7" s="13">
        <v>2055.0338701812402</v>
      </c>
      <c r="AK7" s="14" t="s">
        <v>39</v>
      </c>
    </row>
    <row r="8" spans="1:37" ht="14.25" customHeight="1" x14ac:dyDescent="0.25">
      <c r="A8" s="12" t="s">
        <v>46</v>
      </c>
      <c r="B8" s="13">
        <v>94.126140000000007</v>
      </c>
      <c r="C8" s="12" t="s">
        <v>42</v>
      </c>
      <c r="D8" s="12" t="s">
        <v>46</v>
      </c>
      <c r="E8" s="13">
        <v>19118.998097277701</v>
      </c>
      <c r="F8" s="13">
        <v>18332.194507157699</v>
      </c>
      <c r="G8" s="13">
        <v>69867.970857475506</v>
      </c>
      <c r="H8" s="13">
        <v>67328.031054628198</v>
      </c>
      <c r="I8" s="13">
        <v>27263.201801172501</v>
      </c>
      <c r="J8" s="13">
        <v>17939.214407620799</v>
      </c>
      <c r="K8" s="13">
        <v>14064.701703173299</v>
      </c>
      <c r="L8" s="13">
        <v>24812.5420988939</v>
      </c>
      <c r="M8" s="13">
        <v>6298.9412970389403</v>
      </c>
      <c r="N8" s="13">
        <v>15774.7531063025</v>
      </c>
      <c r="O8" s="13">
        <v>68046.844554624593</v>
      </c>
      <c r="P8" s="13">
        <v>2670.2264017611701</v>
      </c>
      <c r="Q8" s="13">
        <v>39101.090119161498</v>
      </c>
      <c r="R8" s="13">
        <v>3465.9008028537901</v>
      </c>
      <c r="S8" s="13">
        <v>240.20499688387</v>
      </c>
      <c r="T8" s="13">
        <v>0</v>
      </c>
      <c r="U8" s="13">
        <v>21504.059563401101</v>
      </c>
      <c r="V8" s="13">
        <v>57934.923280801399</v>
      </c>
      <c r="W8" s="13">
        <v>1420.95150002163</v>
      </c>
      <c r="X8" s="13">
        <v>47849.248402726</v>
      </c>
      <c r="Y8" s="13">
        <v>21528.155803604299</v>
      </c>
      <c r="Z8" s="13">
        <v>12912.182405535699</v>
      </c>
      <c r="AA8" s="13">
        <v>20653.576524216602</v>
      </c>
      <c r="AB8" s="13">
        <v>0</v>
      </c>
      <c r="AC8" s="13">
        <v>37823.241310920203</v>
      </c>
      <c r="AD8" s="13">
        <v>1394.36180373548</v>
      </c>
      <c r="AE8" s="13">
        <v>1394.36180373548</v>
      </c>
      <c r="AF8" s="13">
        <v>6294.0319997585102</v>
      </c>
      <c r="AG8" s="13">
        <v>629.40319997585095</v>
      </c>
      <c r="AH8" s="13">
        <v>0.93</v>
      </c>
      <c r="AI8" s="13">
        <v>0.47</v>
      </c>
      <c r="AJ8" s="13">
        <v>1793.92144076208</v>
      </c>
      <c r="AK8" s="14" t="s">
        <v>39</v>
      </c>
    </row>
    <row r="9" spans="1:37" ht="14.25" customHeight="1" x14ac:dyDescent="0.25">
      <c r="A9" s="12" t="s">
        <v>47</v>
      </c>
      <c r="B9" s="13">
        <v>69.249989999999997</v>
      </c>
      <c r="C9" s="12" t="s">
        <v>42</v>
      </c>
      <c r="D9" s="12" t="s">
        <v>47</v>
      </c>
      <c r="E9" s="13">
        <v>7873.63429491843</v>
      </c>
      <c r="F9" s="13">
        <v>7818.94809320472</v>
      </c>
      <c r="G9" s="13">
        <v>47211.857416929597</v>
      </c>
      <c r="H9" s="13">
        <v>47031.054000213997</v>
      </c>
      <c r="I9" s="13">
        <v>12753.6058991066</v>
      </c>
      <c r="J9" s="13">
        <v>10001.596999061299</v>
      </c>
      <c r="K9" s="13">
        <v>8582.7602980277097</v>
      </c>
      <c r="L9" s="13">
        <v>11687.2254029304</v>
      </c>
      <c r="M9" s="13">
        <v>4196.6664998146298</v>
      </c>
      <c r="N9" s="13">
        <v>8164.6047031962098</v>
      </c>
      <c r="O9" s="13">
        <v>54522.394876001497</v>
      </c>
      <c r="P9" s="13">
        <v>0</v>
      </c>
      <c r="Q9" s="13">
        <v>24360.9694730923</v>
      </c>
      <c r="R9" s="13">
        <v>1872.96960121948</v>
      </c>
      <c r="S9" s="13">
        <v>5222.9599886834703</v>
      </c>
      <c r="T9" s="13">
        <v>4732.4499821662903</v>
      </c>
      <c r="U9" s="13">
        <v>22074.080985476801</v>
      </c>
      <c r="V9" s="13">
        <v>46435.050458569101</v>
      </c>
      <c r="W9" s="13">
        <v>653.11389762994099</v>
      </c>
      <c r="X9" s="13">
        <v>31750.288387267501</v>
      </c>
      <c r="Y9" s="13">
        <v>10901.699799022101</v>
      </c>
      <c r="Z9" s="13">
        <v>7141.9832997509602</v>
      </c>
      <c r="AA9" s="13">
        <v>16596.210732552601</v>
      </c>
      <c r="AB9" s="13">
        <v>4730.57006537915</v>
      </c>
      <c r="AC9" s="13">
        <v>37863.479401577402</v>
      </c>
      <c r="AD9" s="13">
        <v>647.27880255957996</v>
      </c>
      <c r="AE9" s="13">
        <v>647.27880255957996</v>
      </c>
      <c r="AF9" s="13">
        <v>4335.4897999814302</v>
      </c>
      <c r="AG9" s="13">
        <v>433.54897999814398</v>
      </c>
      <c r="AH9" s="13">
        <v>1</v>
      </c>
      <c r="AI9" s="13">
        <v>0.32</v>
      </c>
      <c r="AJ9" s="13">
        <v>1000.15969990613</v>
      </c>
      <c r="AK9" s="14" t="s">
        <v>39</v>
      </c>
    </row>
    <row r="10" spans="1:37" ht="14.25" customHeight="1" x14ac:dyDescent="0.25">
      <c r="A10" s="12" t="s">
        <v>48</v>
      </c>
      <c r="B10" s="13">
        <v>99.989909999999995</v>
      </c>
      <c r="C10" s="12" t="s">
        <v>38</v>
      </c>
      <c r="D10" s="12" t="s">
        <v>48</v>
      </c>
      <c r="E10" s="13">
        <v>1371.3749997496</v>
      </c>
      <c r="F10" s="13">
        <v>1358.0870978287401</v>
      </c>
      <c r="G10" s="13">
        <v>18831.373168141301</v>
      </c>
      <c r="H10" s="13">
        <v>18585.2117765193</v>
      </c>
      <c r="I10" s="13">
        <v>3453.2898941304802</v>
      </c>
      <c r="J10" s="13">
        <v>2761.3791953290702</v>
      </c>
      <c r="K10" s="13">
        <v>2490.4928945012098</v>
      </c>
      <c r="L10" s="13">
        <v>3083.6807947954799</v>
      </c>
      <c r="M10" s="13">
        <v>1166.27789548948</v>
      </c>
      <c r="N10" s="13">
        <v>2339.4620954838001</v>
      </c>
      <c r="O10" s="13">
        <v>19165.95033345</v>
      </c>
      <c r="P10" s="13">
        <v>0</v>
      </c>
      <c r="Q10" s="13">
        <v>4790.7078954913804</v>
      </c>
      <c r="R10" s="13">
        <v>543.07039861829298</v>
      </c>
      <c r="S10" s="13">
        <v>3399.8399848938002</v>
      </c>
      <c r="T10" s="13">
        <v>0</v>
      </c>
      <c r="U10" s="13">
        <v>8267.6388560365904</v>
      </c>
      <c r="V10" s="13">
        <v>13058.346751528001</v>
      </c>
      <c r="W10" s="13">
        <v>200.804201514715</v>
      </c>
      <c r="X10" s="13">
        <v>7262.2914969827598</v>
      </c>
      <c r="Y10" s="13">
        <v>3016.4912949038599</v>
      </c>
      <c r="Z10" s="13">
        <v>2024.85309372698</v>
      </c>
      <c r="AA10" s="13">
        <v>4479.1250629053602</v>
      </c>
      <c r="AB10" s="13">
        <v>0</v>
      </c>
      <c r="AC10" s="13">
        <v>12447.7362273094</v>
      </c>
      <c r="AD10" s="13">
        <v>198.17879867925501</v>
      </c>
      <c r="AE10" s="13">
        <v>198.17879867925501</v>
      </c>
      <c r="AF10" s="13">
        <v>1331.4505954253</v>
      </c>
      <c r="AG10" s="13">
        <v>133.14505954252999</v>
      </c>
      <c r="AH10" s="13">
        <v>1</v>
      </c>
      <c r="AI10" s="13">
        <v>7.0000000000000007E-2</v>
      </c>
      <c r="AJ10" s="13">
        <v>276.13791953290701</v>
      </c>
      <c r="AK10" s="14" t="s">
        <v>39</v>
      </c>
    </row>
    <row r="11" spans="1:37" ht="14.25" customHeight="1" x14ac:dyDescent="0.25">
      <c r="A11" s="12" t="s">
        <v>49</v>
      </c>
      <c r="B11" s="13">
        <v>65.336299999999994</v>
      </c>
      <c r="C11" s="12" t="s">
        <v>38</v>
      </c>
      <c r="D11" s="12" t="s">
        <v>49</v>
      </c>
      <c r="E11" s="13">
        <v>2805.14010246726</v>
      </c>
      <c r="F11" s="13">
        <v>2801.2319050574301</v>
      </c>
      <c r="G11" s="13">
        <v>10961.1534444957</v>
      </c>
      <c r="H11" s="13">
        <v>10950.490857774899</v>
      </c>
      <c r="I11" s="13">
        <v>3723.6820089725702</v>
      </c>
      <c r="J11" s="13">
        <v>2865.3771052247598</v>
      </c>
      <c r="K11" s="13">
        <v>2826.2564110825801</v>
      </c>
      <c r="L11" s="13">
        <v>3604.5464091580002</v>
      </c>
      <c r="M11" s="13">
        <v>1380.85650533492</v>
      </c>
      <c r="N11" s="13">
        <v>2684.2945043937898</v>
      </c>
      <c r="O11" s="13">
        <v>11976.2834748026</v>
      </c>
      <c r="P11" s="13">
        <v>0</v>
      </c>
      <c r="Q11" s="13">
        <v>4787.36845865334</v>
      </c>
      <c r="R11" s="13">
        <v>480.86419803928601</v>
      </c>
      <c r="S11" s="13">
        <v>665.02119247056498</v>
      </c>
      <c r="T11" s="13">
        <v>0</v>
      </c>
      <c r="U11" s="13">
        <v>3358.3593904321301</v>
      </c>
      <c r="V11" s="13">
        <v>8145.7278490854696</v>
      </c>
      <c r="W11" s="13">
        <v>196.83480139626801</v>
      </c>
      <c r="X11" s="13">
        <v>8149.1197857928801</v>
      </c>
      <c r="Y11" s="13">
        <v>3501.2678110843799</v>
      </c>
      <c r="Z11" s="13">
        <v>2529.2897083409898</v>
      </c>
      <c r="AA11" s="13">
        <v>3939.1751733832102</v>
      </c>
      <c r="AB11" s="13">
        <v>296.83620078116599</v>
      </c>
      <c r="AC11" s="13">
        <v>7152.9693786336602</v>
      </c>
      <c r="AD11" s="13">
        <v>186.57580090042799</v>
      </c>
      <c r="AE11" s="13">
        <v>186.57580090042799</v>
      </c>
      <c r="AF11" s="13">
        <v>1418.0109053840099</v>
      </c>
      <c r="AG11" s="13">
        <v>141.80109053840101</v>
      </c>
      <c r="AH11" s="13">
        <v>1</v>
      </c>
      <c r="AI11" s="13">
        <v>0.18</v>
      </c>
      <c r="AJ11" s="13">
        <v>286.537710522476</v>
      </c>
      <c r="AK11" s="14" t="s">
        <v>39</v>
      </c>
    </row>
    <row r="12" spans="1:37" ht="14.25" customHeight="1" x14ac:dyDescent="0.25">
      <c r="A12" s="12" t="s">
        <v>50</v>
      </c>
      <c r="B12" s="13">
        <v>99.999470000000002</v>
      </c>
      <c r="C12" s="12" t="s">
        <v>42</v>
      </c>
      <c r="D12" s="12" t="s">
        <v>50</v>
      </c>
      <c r="E12" s="13">
        <v>13614.9073028604</v>
      </c>
      <c r="F12" s="13">
        <v>13490.6871051981</v>
      </c>
      <c r="G12" s="13">
        <v>74121.079206634298</v>
      </c>
      <c r="H12" s="13">
        <v>71675.320803573297</v>
      </c>
      <c r="I12" s="13">
        <v>21598.459199917201</v>
      </c>
      <c r="J12" s="13">
        <v>15046.8446943297</v>
      </c>
      <c r="K12" s="13">
        <v>16212.4128013994</v>
      </c>
      <c r="L12" s="13">
        <v>19315.220298667598</v>
      </c>
      <c r="M12" s="13">
        <v>8173.8170925709201</v>
      </c>
      <c r="N12" s="13">
        <v>12484.8577982732</v>
      </c>
      <c r="O12" s="13">
        <v>87106.343215883302</v>
      </c>
      <c r="P12" s="13">
        <v>1035.6149941384799</v>
      </c>
      <c r="Q12" s="13">
        <v>22819.1056245412</v>
      </c>
      <c r="R12" s="13">
        <v>3374.5258179935299</v>
      </c>
      <c r="S12" s="13">
        <v>5409.9017128686</v>
      </c>
      <c r="T12" s="13">
        <v>1563.38440962136</v>
      </c>
      <c r="U12" s="13">
        <v>43023.7396422202</v>
      </c>
      <c r="V12" s="13">
        <v>64807.230272622903</v>
      </c>
      <c r="W12" s="13">
        <v>1264.88410199128</v>
      </c>
      <c r="X12" s="13">
        <v>43515.664668755897</v>
      </c>
      <c r="Y12" s="13">
        <v>18043.786206992001</v>
      </c>
      <c r="Z12" s="13">
        <v>10993.912910815399</v>
      </c>
      <c r="AA12" s="13">
        <v>14423.3433195085</v>
      </c>
      <c r="AB12" s="13">
        <v>2201.1114060692498</v>
      </c>
      <c r="AC12" s="13">
        <v>54371.311846829602</v>
      </c>
      <c r="AD12" s="13">
        <v>1221.0805013627</v>
      </c>
      <c r="AE12" s="13">
        <v>1221.0805013627</v>
      </c>
      <c r="AF12" s="13">
        <v>7878.0886931568202</v>
      </c>
      <c r="AG12" s="13">
        <v>787.80886931568295</v>
      </c>
      <c r="AH12" s="13">
        <v>0.95</v>
      </c>
      <c r="AI12" s="13">
        <v>0.37</v>
      </c>
      <c r="AJ12" s="13">
        <v>1504.68446943297</v>
      </c>
      <c r="AK12" s="14" t="s">
        <v>39</v>
      </c>
    </row>
    <row r="13" spans="1:37" ht="14.25" customHeight="1" x14ac:dyDescent="0.25">
      <c r="A13" s="12" t="s">
        <v>51</v>
      </c>
      <c r="B13" s="13">
        <v>88.928650000000005</v>
      </c>
      <c r="C13" s="12" t="s">
        <v>42</v>
      </c>
      <c r="D13" s="12" t="s">
        <v>51</v>
      </c>
      <c r="E13" s="13">
        <v>12344.0025336039</v>
      </c>
      <c r="F13" s="13">
        <v>12118.4029910756</v>
      </c>
      <c r="G13" s="13">
        <v>58489.707113976299</v>
      </c>
      <c r="H13" s="13">
        <v>54358.4616472997</v>
      </c>
      <c r="I13" s="13">
        <v>19380.523947538099</v>
      </c>
      <c r="J13" s="13">
        <v>12767.8581302647</v>
      </c>
      <c r="K13" s="13">
        <v>13025.7869025864</v>
      </c>
      <c r="L13" s="13">
        <v>17725.956248258299</v>
      </c>
      <c r="M13" s="13">
        <v>6466.4866167788496</v>
      </c>
      <c r="N13" s="13">
        <v>11306.8446303122</v>
      </c>
      <c r="O13" s="13">
        <v>57316.058649249098</v>
      </c>
      <c r="P13" s="13">
        <v>1622.83500346541</v>
      </c>
      <c r="Q13" s="13">
        <v>28623.3374171299</v>
      </c>
      <c r="R13" s="13">
        <v>1991.71220831042</v>
      </c>
      <c r="S13" s="13">
        <v>1066.7227960750499</v>
      </c>
      <c r="T13" s="13">
        <v>0</v>
      </c>
      <c r="U13" s="13">
        <v>20679.774038047901</v>
      </c>
      <c r="V13" s="13">
        <v>47680.2764517123</v>
      </c>
      <c r="W13" s="13">
        <v>1074.59800323066</v>
      </c>
      <c r="X13" s="13">
        <v>37008.800016681998</v>
      </c>
      <c r="Y13" s="13">
        <v>15771.816793210901</v>
      </c>
      <c r="Z13" s="13">
        <v>9730.2766982018002</v>
      </c>
      <c r="AA13" s="13">
        <v>16096.297249882</v>
      </c>
      <c r="AB13" s="13">
        <v>593.65820352733101</v>
      </c>
      <c r="AC13" s="13">
        <v>33611.578991452297</v>
      </c>
      <c r="AD13" s="13">
        <v>998.28769979983895</v>
      </c>
      <c r="AE13" s="13">
        <v>998.28769979983895</v>
      </c>
      <c r="AF13" s="13">
        <v>6197.5375171003998</v>
      </c>
      <c r="AG13" s="13">
        <v>619.75375171003998</v>
      </c>
      <c r="AH13" s="13">
        <v>0.94</v>
      </c>
      <c r="AI13" s="13">
        <v>0.44</v>
      </c>
      <c r="AJ13" s="13">
        <v>1276.7858130264699</v>
      </c>
      <c r="AK13" s="14" t="s">
        <v>39</v>
      </c>
    </row>
    <row r="14" spans="1:37" ht="14.25" customHeight="1" x14ac:dyDescent="0.25">
      <c r="A14" s="12" t="s">
        <v>52</v>
      </c>
      <c r="B14" s="13">
        <v>98.61833</v>
      </c>
      <c r="C14" s="12" t="s">
        <v>42</v>
      </c>
      <c r="D14" s="12" t="s">
        <v>52</v>
      </c>
      <c r="E14" s="13">
        <v>21923.9559505168</v>
      </c>
      <c r="F14" s="13">
        <v>21814.126527719302</v>
      </c>
      <c r="G14" s="13">
        <v>102181.26723572001</v>
      </c>
      <c r="H14" s="13">
        <v>98989.415321653098</v>
      </c>
      <c r="I14" s="13">
        <v>35888.428444149897</v>
      </c>
      <c r="J14" s="13">
        <v>21823.545841074501</v>
      </c>
      <c r="K14" s="13">
        <v>28406.919123900301</v>
      </c>
      <c r="L14" s="13">
        <v>33581.618243852499</v>
      </c>
      <c r="M14" s="13">
        <v>15524.009541417399</v>
      </c>
      <c r="N14" s="13">
        <v>20014.612841649701</v>
      </c>
      <c r="O14" s="13">
        <v>168856.38968223799</v>
      </c>
      <c r="P14" s="13">
        <v>473.52600061893497</v>
      </c>
      <c r="Q14" s="13">
        <v>22106.402999939099</v>
      </c>
      <c r="R14" s="13">
        <v>13989.875064858699</v>
      </c>
      <c r="S14" s="13">
        <v>654.07470038160704</v>
      </c>
      <c r="T14" s="13">
        <v>0</v>
      </c>
      <c r="U14" s="13">
        <v>118865.807286133</v>
      </c>
      <c r="V14" s="13">
        <v>140498.684285453</v>
      </c>
      <c r="W14" s="13">
        <v>2056.2693131800302</v>
      </c>
      <c r="X14" s="13">
        <v>40772.782584401299</v>
      </c>
      <c r="Y14" s="13">
        <v>32391.504706981301</v>
      </c>
      <c r="Z14" s="13">
        <v>18866.059021635599</v>
      </c>
      <c r="AA14" s="13">
        <v>14665.9516790977</v>
      </c>
      <c r="AB14" s="13">
        <v>0</v>
      </c>
      <c r="AC14" s="13">
        <v>131340.26497096501</v>
      </c>
      <c r="AD14" s="13">
        <v>2006.31619534573</v>
      </c>
      <c r="AE14" s="13">
        <v>2006.31619534573</v>
      </c>
      <c r="AF14" s="13">
        <v>16060.266641218799</v>
      </c>
      <c r="AG14" s="13">
        <v>1606.02666412188</v>
      </c>
      <c r="AH14" s="13">
        <v>0.98</v>
      </c>
      <c r="AI14" s="13">
        <v>0.34</v>
      </c>
      <c r="AJ14" s="13">
        <v>2182.3545841074501</v>
      </c>
      <c r="AK14" s="14" t="s">
        <v>39</v>
      </c>
    </row>
    <row r="15" spans="1:37" ht="14.25" customHeight="1" x14ac:dyDescent="0.25">
      <c r="A15" s="12" t="s">
        <v>53</v>
      </c>
      <c r="B15" s="14" t="s">
        <v>39</v>
      </c>
      <c r="C15" s="12" t="s">
        <v>42</v>
      </c>
      <c r="D15" s="12" t="s">
        <v>53</v>
      </c>
      <c r="E15" s="13">
        <v>9494.3274984081509</v>
      </c>
      <c r="F15" s="13">
        <v>9417.8794884202107</v>
      </c>
      <c r="G15" s="13">
        <v>24886.2042385481</v>
      </c>
      <c r="H15" s="13">
        <v>24682.749010003401</v>
      </c>
      <c r="I15" s="13">
        <v>11850.1810051624</v>
      </c>
      <c r="J15" s="13">
        <v>7418.9986023746396</v>
      </c>
      <c r="K15" s="13">
        <v>7693.6292876481202</v>
      </c>
      <c r="L15" s="13">
        <v>10561.784001707099</v>
      </c>
      <c r="M15" s="13">
        <v>3274.63179873225</v>
      </c>
      <c r="N15" s="13">
        <v>6397.72510016872</v>
      </c>
      <c r="O15" s="13">
        <v>77935.861823240106</v>
      </c>
      <c r="P15" s="13">
        <v>0</v>
      </c>
      <c r="Q15" s="13">
        <v>24565.297332965401</v>
      </c>
      <c r="R15" s="13">
        <v>7373.57975502716</v>
      </c>
      <c r="S15" s="13">
        <v>7747.5680134296399</v>
      </c>
      <c r="T15" s="13">
        <v>1895.8299951553399</v>
      </c>
      <c r="U15" s="13">
        <v>31337.151920394201</v>
      </c>
      <c r="V15" s="13">
        <v>55902.449253359599</v>
      </c>
      <c r="W15" s="13">
        <v>751.45739913480804</v>
      </c>
      <c r="X15" s="13">
        <v>44951.674203170798</v>
      </c>
      <c r="Y15" s="13">
        <v>9661.3567851411208</v>
      </c>
      <c r="Z15" s="13">
        <v>5412.8032903614803</v>
      </c>
      <c r="AA15" s="13">
        <v>17777.031321236002</v>
      </c>
      <c r="AB15" s="13">
        <v>4618.0880287289601</v>
      </c>
      <c r="AC15" s="13">
        <v>47792.300436212703</v>
      </c>
      <c r="AD15" s="13">
        <v>728.05550140720902</v>
      </c>
      <c r="AE15" s="13">
        <v>728.05550140720902</v>
      </c>
      <c r="AF15" s="13">
        <v>3443.0910993480602</v>
      </c>
      <c r="AG15" s="13">
        <v>344.309109934807</v>
      </c>
      <c r="AH15" s="13">
        <v>1</v>
      </c>
      <c r="AI15" s="13">
        <v>0.28000000000000003</v>
      </c>
      <c r="AJ15" s="13">
        <v>741.89986023746405</v>
      </c>
      <c r="AK15" s="14" t="s">
        <v>39</v>
      </c>
    </row>
    <row r="16" spans="1:37" ht="14.25" customHeight="1" x14ac:dyDescent="0.25">
      <c r="A16" s="12" t="s">
        <v>54</v>
      </c>
      <c r="B16" s="13">
        <v>99.170360000000002</v>
      </c>
      <c r="C16" s="12" t="s">
        <v>38</v>
      </c>
      <c r="D16" s="12" t="s">
        <v>54</v>
      </c>
      <c r="E16" s="13">
        <v>464.53299978050899</v>
      </c>
      <c r="F16" s="13">
        <v>439.25619987855998</v>
      </c>
      <c r="G16" s="13">
        <v>4071.5117964013102</v>
      </c>
      <c r="H16" s="13">
        <v>3749.9651970269201</v>
      </c>
      <c r="I16" s="13">
        <v>1104.2274992380301</v>
      </c>
      <c r="J16" s="13">
        <v>828.23009951431595</v>
      </c>
      <c r="K16" s="13">
        <v>685.31650013892101</v>
      </c>
      <c r="L16" s="13">
        <v>858.868299301364</v>
      </c>
      <c r="M16" s="13">
        <v>506.10430002404598</v>
      </c>
      <c r="N16" s="13">
        <v>606.05359954771097</v>
      </c>
      <c r="O16" s="13">
        <v>3439.9729998714301</v>
      </c>
      <c r="P16" s="13">
        <v>721.97200265713002</v>
      </c>
      <c r="Q16" s="13">
        <v>1187.63220418847</v>
      </c>
      <c r="R16" s="13">
        <v>104.08499895723099</v>
      </c>
      <c r="S16" s="13">
        <v>39.497200111625702</v>
      </c>
      <c r="T16" s="13">
        <v>19.577800072729602</v>
      </c>
      <c r="U16" s="13">
        <v>2321.2879980706298</v>
      </c>
      <c r="V16" s="13">
        <v>2786.9481996019699</v>
      </c>
      <c r="W16" s="13">
        <v>32.295299978555697</v>
      </c>
      <c r="X16" s="13">
        <v>1837.89910441198</v>
      </c>
      <c r="Y16" s="13">
        <v>688.99389976169198</v>
      </c>
      <c r="Z16" s="13">
        <v>496.317199921054</v>
      </c>
      <c r="AA16" s="13">
        <v>486.57829893566702</v>
      </c>
      <c r="AB16" s="13">
        <v>19.479800201952401</v>
      </c>
      <c r="AC16" s="13">
        <v>1911.46428960202</v>
      </c>
      <c r="AD16" s="13">
        <v>34.395299733594598</v>
      </c>
      <c r="AE16" s="13">
        <v>34.395299733594598</v>
      </c>
      <c r="AF16" s="13">
        <v>87.094799976650407</v>
      </c>
      <c r="AG16" s="13">
        <v>8.7094799976650403</v>
      </c>
      <c r="AH16" s="13">
        <v>0.39</v>
      </c>
      <c r="AI16" s="13">
        <v>0.59</v>
      </c>
      <c r="AJ16" s="13">
        <v>82.823009951431601</v>
      </c>
      <c r="AK16" s="14" t="s">
        <v>39</v>
      </c>
    </row>
    <row r="17" spans="1:37" ht="14.25" customHeight="1" x14ac:dyDescent="0.25">
      <c r="A17" s="12" t="s">
        <v>55</v>
      </c>
      <c r="B17" s="13">
        <v>94.803740000000005</v>
      </c>
      <c r="C17" s="12" t="s">
        <v>38</v>
      </c>
      <c r="D17" s="12" t="s">
        <v>55</v>
      </c>
      <c r="E17" s="13">
        <v>870.79450054121901</v>
      </c>
      <c r="F17" s="13">
        <v>870.70629960043198</v>
      </c>
      <c r="G17" s="13">
        <v>4782.4985973740804</v>
      </c>
      <c r="H17" s="13">
        <v>4363.5971738692297</v>
      </c>
      <c r="I17" s="13">
        <v>1543.23580020194</v>
      </c>
      <c r="J17" s="13">
        <v>992.658699024665</v>
      </c>
      <c r="K17" s="13">
        <v>967.00539592076495</v>
      </c>
      <c r="L17" s="13">
        <v>1164.38379917417</v>
      </c>
      <c r="M17" s="13">
        <v>575.99469837606</v>
      </c>
      <c r="N17" s="13">
        <v>670.55309824482504</v>
      </c>
      <c r="O17" s="13">
        <v>6562.1050094665698</v>
      </c>
      <c r="P17" s="13">
        <v>401.95499954372599</v>
      </c>
      <c r="Q17" s="13">
        <v>1272.7765055592199</v>
      </c>
      <c r="R17" s="13">
        <v>317.87099905518699</v>
      </c>
      <c r="S17" s="13">
        <v>0</v>
      </c>
      <c r="T17" s="13">
        <v>0</v>
      </c>
      <c r="U17" s="13">
        <v>2057.87799956649</v>
      </c>
      <c r="V17" s="13">
        <v>2928.6995055819898</v>
      </c>
      <c r="W17" s="13">
        <v>77.227599936522907</v>
      </c>
      <c r="X17" s="13">
        <v>4663.2177067461698</v>
      </c>
      <c r="Y17" s="13">
        <v>1003.88629583538</v>
      </c>
      <c r="Z17" s="13">
        <v>576.30759571951103</v>
      </c>
      <c r="AA17" s="13">
        <v>433.30789994820998</v>
      </c>
      <c r="AB17" s="13">
        <v>0</v>
      </c>
      <c r="AC17" s="13">
        <v>1916.5159010551899</v>
      </c>
      <c r="AD17" s="13">
        <v>72.155600333615396</v>
      </c>
      <c r="AE17" s="13">
        <v>72.155600333615396</v>
      </c>
      <c r="AF17" s="13">
        <v>242.00349969253901</v>
      </c>
      <c r="AG17" s="13">
        <v>24.200349969253899</v>
      </c>
      <c r="AH17" s="13">
        <v>0.68</v>
      </c>
      <c r="AI17" s="13">
        <v>0.66</v>
      </c>
      <c r="AJ17" s="13">
        <v>99.265869902466505</v>
      </c>
      <c r="AK17" s="14" t="s">
        <v>39</v>
      </c>
    </row>
    <row r="18" spans="1:37" ht="14.25" customHeight="1" x14ac:dyDescent="0.25">
      <c r="A18" s="12" t="s">
        <v>56</v>
      </c>
      <c r="B18" s="13">
        <v>99.637180000000001</v>
      </c>
      <c r="C18" s="12" t="s">
        <v>42</v>
      </c>
      <c r="D18" s="12" t="s">
        <v>56</v>
      </c>
      <c r="E18" s="13">
        <v>5564.3570000203099</v>
      </c>
      <c r="F18" s="13">
        <v>5507.6046004505897</v>
      </c>
      <c r="G18" s="13">
        <v>18688.394991531299</v>
      </c>
      <c r="H18" s="13">
        <v>18005.036441408101</v>
      </c>
      <c r="I18" s="13">
        <v>8063.3210992800896</v>
      </c>
      <c r="J18" s="13">
        <v>5066.13780472704</v>
      </c>
      <c r="K18" s="13">
        <v>3454.1922970831001</v>
      </c>
      <c r="L18" s="13">
        <v>6807.9004983822297</v>
      </c>
      <c r="M18" s="13">
        <v>1805.85040231467</v>
      </c>
      <c r="N18" s="13">
        <v>4243.5757021219597</v>
      </c>
      <c r="O18" s="13">
        <v>18665.811565722299</v>
      </c>
      <c r="P18" s="13">
        <v>5669.1129924058896</v>
      </c>
      <c r="Q18" s="13">
        <v>15355.606763850399</v>
      </c>
      <c r="R18" s="13">
        <v>876.55880338558904</v>
      </c>
      <c r="S18" s="13">
        <v>556.14999926090195</v>
      </c>
      <c r="T18" s="13">
        <v>0</v>
      </c>
      <c r="U18" s="13">
        <v>6739.8076941776098</v>
      </c>
      <c r="V18" s="13">
        <v>16426.301465622098</v>
      </c>
      <c r="W18" s="13">
        <v>416.29289914517</v>
      </c>
      <c r="X18" s="13">
        <v>17582.206863902</v>
      </c>
      <c r="Y18" s="13">
        <v>5930.4195017370503</v>
      </c>
      <c r="Z18" s="13">
        <v>3782.1582044901102</v>
      </c>
      <c r="AA18" s="13">
        <v>9320.2834012266194</v>
      </c>
      <c r="AB18" s="13">
        <v>0</v>
      </c>
      <c r="AC18" s="13">
        <v>10003.115201177099</v>
      </c>
      <c r="AD18" s="13">
        <v>408.752401113357</v>
      </c>
      <c r="AE18" s="13">
        <v>408.752401113357</v>
      </c>
      <c r="AF18" s="13">
        <v>671.57650121275901</v>
      </c>
      <c r="AG18" s="13">
        <v>67.157650121275907</v>
      </c>
      <c r="AH18" s="13">
        <v>0.63</v>
      </c>
      <c r="AI18" s="13">
        <v>0.39</v>
      </c>
      <c r="AJ18" s="13">
        <v>506.61378047270398</v>
      </c>
      <c r="AK18" s="14" t="s">
        <v>39</v>
      </c>
    </row>
    <row r="19" spans="1:37" ht="14.25" customHeight="1" x14ac:dyDescent="0.25">
      <c r="A19" s="12" t="s">
        <v>57</v>
      </c>
      <c r="B19" s="13">
        <v>87.454859999999996</v>
      </c>
      <c r="C19" s="12" t="s">
        <v>42</v>
      </c>
      <c r="D19" s="12" t="s">
        <v>57</v>
      </c>
      <c r="E19" s="13">
        <v>4990.7606017577</v>
      </c>
      <c r="F19" s="13">
        <v>4892.9102790163597</v>
      </c>
      <c r="G19" s="13">
        <v>4193.8037998019599</v>
      </c>
      <c r="H19" s="13">
        <v>3155.2818021559701</v>
      </c>
      <c r="I19" s="13">
        <v>5029.1687058934904</v>
      </c>
      <c r="J19" s="13">
        <v>3290.2147989484001</v>
      </c>
      <c r="K19" s="13">
        <v>4166.6522802557301</v>
      </c>
      <c r="L19" s="13">
        <v>4940.4999059336496</v>
      </c>
      <c r="M19" s="13">
        <v>2357.0393046949798</v>
      </c>
      <c r="N19" s="13">
        <v>3132.5049986819599</v>
      </c>
      <c r="O19" s="13">
        <v>11967.620426699999</v>
      </c>
      <c r="P19" s="13">
        <v>345.968801097246</v>
      </c>
      <c r="Q19" s="13">
        <v>1870.64600154199</v>
      </c>
      <c r="R19" s="13">
        <v>69.634599988115895</v>
      </c>
      <c r="S19" s="13">
        <v>0</v>
      </c>
      <c r="T19" s="13">
        <v>0</v>
      </c>
      <c r="U19" s="13">
        <v>9867.5951290306893</v>
      </c>
      <c r="V19" s="13">
        <v>11392.2723294754</v>
      </c>
      <c r="W19" s="13">
        <v>293.29489974965702</v>
      </c>
      <c r="X19" s="13">
        <v>2444.6580987562202</v>
      </c>
      <c r="Y19" s="13">
        <v>4394.5655819379799</v>
      </c>
      <c r="Z19" s="13">
        <v>2459.46128910168</v>
      </c>
      <c r="AA19" s="13">
        <v>888.21039923210697</v>
      </c>
      <c r="AB19" s="13">
        <v>0</v>
      </c>
      <c r="AC19" s="13">
        <v>9438.2442781726695</v>
      </c>
      <c r="AD19" s="13">
        <v>290.86049854024901</v>
      </c>
      <c r="AE19" s="13">
        <v>290.86049854024901</v>
      </c>
      <c r="AF19" s="13">
        <v>2181.1651050659898</v>
      </c>
      <c r="AG19" s="13">
        <v>218.11651050659901</v>
      </c>
      <c r="AH19" s="13">
        <v>0.82</v>
      </c>
      <c r="AI19" s="13">
        <v>0.53</v>
      </c>
      <c r="AJ19" s="13">
        <v>329.02147989484001</v>
      </c>
      <c r="AK19" s="14" t="s">
        <v>39</v>
      </c>
    </row>
    <row r="20" spans="1:37" ht="14.25" customHeight="1" x14ac:dyDescent="0.25">
      <c r="A20" s="12" t="s">
        <v>58</v>
      </c>
      <c r="B20" s="13">
        <v>96.849869999999996</v>
      </c>
      <c r="C20" s="12" t="s">
        <v>42</v>
      </c>
      <c r="D20" s="12" t="s">
        <v>58</v>
      </c>
      <c r="E20" s="13">
        <v>5016.9120970632703</v>
      </c>
      <c r="F20" s="13">
        <v>4943.0871962999499</v>
      </c>
      <c r="G20" s="13">
        <v>27350.608787334699</v>
      </c>
      <c r="H20" s="13">
        <v>26959.6913633275</v>
      </c>
      <c r="I20" s="13">
        <v>8840.9061918098705</v>
      </c>
      <c r="J20" s="13">
        <v>5360.8462994874899</v>
      </c>
      <c r="K20" s="13">
        <v>6364.5469908131299</v>
      </c>
      <c r="L20" s="13">
        <v>8264.8510899109806</v>
      </c>
      <c r="M20" s="13">
        <v>3283.2429000239999</v>
      </c>
      <c r="N20" s="13">
        <v>4966.9379986623198</v>
      </c>
      <c r="O20" s="13">
        <v>35115.583134271699</v>
      </c>
      <c r="P20" s="13">
        <v>0</v>
      </c>
      <c r="Q20" s="13">
        <v>7158.2140897735999</v>
      </c>
      <c r="R20" s="13">
        <v>3472.18463505403</v>
      </c>
      <c r="S20" s="13">
        <v>1052.80599579215</v>
      </c>
      <c r="T20" s="13">
        <v>54.421000629663503</v>
      </c>
      <c r="U20" s="13">
        <v>21447.141556840299</v>
      </c>
      <c r="V20" s="13">
        <v>28605.355646613902</v>
      </c>
      <c r="W20" s="13">
        <v>501.633002563074</v>
      </c>
      <c r="X20" s="13">
        <v>13589.3345778534</v>
      </c>
      <c r="Y20" s="13">
        <v>8078.44368391849</v>
      </c>
      <c r="Z20" s="13">
        <v>4748.6701906524004</v>
      </c>
      <c r="AA20" s="13">
        <v>6484.1188137447498</v>
      </c>
      <c r="AB20" s="13">
        <v>51.180998951196699</v>
      </c>
      <c r="AC20" s="13">
        <v>26636.6512496666</v>
      </c>
      <c r="AD20" s="13">
        <v>477.75169719859701</v>
      </c>
      <c r="AE20" s="13">
        <v>477.75169719859701</v>
      </c>
      <c r="AF20" s="13">
        <v>3499.6070017647098</v>
      </c>
      <c r="AG20" s="13">
        <v>349.96070017647099</v>
      </c>
      <c r="AH20" s="13">
        <v>1</v>
      </c>
      <c r="AI20" s="13">
        <v>0.09</v>
      </c>
      <c r="AJ20" s="13">
        <v>536.08462994874901</v>
      </c>
      <c r="AK20" s="14" t="s">
        <v>39</v>
      </c>
    </row>
    <row r="21" spans="1:37" ht="14.25" customHeight="1" x14ac:dyDescent="0.25">
      <c r="A21" s="12" t="s">
        <v>59</v>
      </c>
      <c r="B21" s="13">
        <v>92.222340000000003</v>
      </c>
      <c r="C21" s="12" t="s">
        <v>42</v>
      </c>
      <c r="D21" s="12" t="s">
        <v>59</v>
      </c>
      <c r="E21" s="13">
        <v>2657.7921945327298</v>
      </c>
      <c r="F21" s="13">
        <v>2602.4988970915601</v>
      </c>
      <c r="G21" s="13">
        <v>17681.892030659201</v>
      </c>
      <c r="H21" s="13">
        <v>17469.250824737999</v>
      </c>
      <c r="I21" s="13">
        <v>4891.7597994883099</v>
      </c>
      <c r="J21" s="13">
        <v>3308.2695012244699</v>
      </c>
      <c r="K21" s="13">
        <v>3034.5544035460998</v>
      </c>
      <c r="L21" s="13">
        <v>4218.5851990114397</v>
      </c>
      <c r="M21" s="13">
        <v>1518.6728998779099</v>
      </c>
      <c r="N21" s="13">
        <v>2508.8573010970999</v>
      </c>
      <c r="O21" s="13">
        <v>15980.9423835703</v>
      </c>
      <c r="P21" s="13">
        <v>1274.2927957233001</v>
      </c>
      <c r="Q21" s="13">
        <v>6688.7320836174204</v>
      </c>
      <c r="R21" s="13">
        <v>493.97219908519799</v>
      </c>
      <c r="S21" s="13">
        <v>1893.62000727653</v>
      </c>
      <c r="T21" s="13">
        <v>1381.0600116252899</v>
      </c>
      <c r="U21" s="13">
        <v>7506.6016970315204</v>
      </c>
      <c r="V21" s="13">
        <v>12921.040984925599</v>
      </c>
      <c r="W21" s="13">
        <v>269.56120057521201</v>
      </c>
      <c r="X21" s="13">
        <v>9561.95698150303</v>
      </c>
      <c r="Y21" s="13">
        <v>3904.5921034371099</v>
      </c>
      <c r="Z21" s="13">
        <v>2293.1958012999598</v>
      </c>
      <c r="AA21" s="13">
        <v>4061.9148969695698</v>
      </c>
      <c r="AB21" s="13">
        <v>1788.7900111675301</v>
      </c>
      <c r="AC21" s="13">
        <v>9808.5567053677205</v>
      </c>
      <c r="AD21" s="13">
        <v>234.47929932647801</v>
      </c>
      <c r="AE21" s="13">
        <v>234.47929932647801</v>
      </c>
      <c r="AF21" s="13">
        <v>1110.9538994356301</v>
      </c>
      <c r="AG21" s="13">
        <v>111.09538994356301</v>
      </c>
      <c r="AH21" s="13">
        <v>0.81</v>
      </c>
      <c r="AI21" s="13">
        <v>0.39</v>
      </c>
      <c r="AJ21" s="13">
        <v>330.82695012244699</v>
      </c>
      <c r="AK21" s="14" t="s">
        <v>39</v>
      </c>
    </row>
    <row r="22" spans="1:37" ht="14.25" customHeight="1" x14ac:dyDescent="0.25">
      <c r="A22" s="12" t="s">
        <v>60</v>
      </c>
      <c r="B22" s="13">
        <v>87.816509999999994</v>
      </c>
      <c r="C22" s="12" t="s">
        <v>38</v>
      </c>
      <c r="D22" s="12" t="s">
        <v>60</v>
      </c>
      <c r="E22" s="13">
        <v>461.31020031842502</v>
      </c>
      <c r="F22" s="13">
        <v>454.10250003315701</v>
      </c>
      <c r="G22" s="13">
        <v>1811.88540383447</v>
      </c>
      <c r="H22" s="13">
        <v>1774.90080413141</v>
      </c>
      <c r="I22" s="13">
        <v>600.10180082984198</v>
      </c>
      <c r="J22" s="13">
        <v>368.175200486199</v>
      </c>
      <c r="K22" s="13">
        <v>325.66160002259102</v>
      </c>
      <c r="L22" s="13">
        <v>507.380901043878</v>
      </c>
      <c r="M22" s="13">
        <v>94.236699935150696</v>
      </c>
      <c r="N22" s="13">
        <v>253.10850077083899</v>
      </c>
      <c r="O22" s="13">
        <v>3879.9374995256999</v>
      </c>
      <c r="P22" s="13">
        <v>0</v>
      </c>
      <c r="Q22" s="13">
        <v>1105.4143973458599</v>
      </c>
      <c r="R22" s="13">
        <v>296.63399950145703</v>
      </c>
      <c r="S22" s="13">
        <v>0</v>
      </c>
      <c r="T22" s="13">
        <v>0</v>
      </c>
      <c r="U22" s="13">
        <v>1906.84300420061</v>
      </c>
      <c r="V22" s="13">
        <v>3011.63290155493</v>
      </c>
      <c r="W22" s="13">
        <v>66.218000066844994</v>
      </c>
      <c r="X22" s="13">
        <v>1973.0944953250901</v>
      </c>
      <c r="Y22" s="13">
        <v>483.83920099188299</v>
      </c>
      <c r="Z22" s="13">
        <v>226.962300335457</v>
      </c>
      <c r="AA22" s="13">
        <v>1224.71270725364</v>
      </c>
      <c r="AB22" s="13">
        <v>0</v>
      </c>
      <c r="AC22" s="13">
        <v>3032.2475066059301</v>
      </c>
      <c r="AD22" s="13">
        <v>72.596299787794095</v>
      </c>
      <c r="AE22" s="13">
        <v>72.596299787794095</v>
      </c>
      <c r="AF22" s="13">
        <v>94.236699935150696</v>
      </c>
      <c r="AG22" s="13">
        <v>9.4236699935150696</v>
      </c>
      <c r="AH22" s="13">
        <v>1</v>
      </c>
      <c r="AI22" s="13">
        <v>-0.11</v>
      </c>
      <c r="AJ22" s="13">
        <v>36.817520048619897</v>
      </c>
      <c r="AK22" s="14" t="s">
        <v>39</v>
      </c>
    </row>
    <row r="23" spans="1:37" ht="14.25" customHeight="1" x14ac:dyDescent="0.25">
      <c r="A23" s="12" t="s">
        <v>61</v>
      </c>
      <c r="B23" s="13">
        <v>90.097859999999997</v>
      </c>
      <c r="C23" s="12" t="s">
        <v>38</v>
      </c>
      <c r="D23" s="12" t="s">
        <v>61</v>
      </c>
      <c r="E23" s="13">
        <v>3538.2230018856299</v>
      </c>
      <c r="F23" s="13">
        <v>3465.0963037043598</v>
      </c>
      <c r="G23" s="13">
        <v>3971.9580031052501</v>
      </c>
      <c r="H23" s="13">
        <v>3859.6524031262202</v>
      </c>
      <c r="I23" s="13">
        <v>3509.8694014305302</v>
      </c>
      <c r="J23" s="13">
        <v>2513.3820003741598</v>
      </c>
      <c r="K23" s="13">
        <v>1615.9890986586699</v>
      </c>
      <c r="L23" s="13">
        <v>3278.4103018560099</v>
      </c>
      <c r="M23" s="13">
        <v>605.94059961034498</v>
      </c>
      <c r="N23" s="13">
        <v>2337.5438005522501</v>
      </c>
      <c r="O23" s="13">
        <v>21020.959427913898</v>
      </c>
      <c r="P23" s="13">
        <v>0</v>
      </c>
      <c r="Q23" s="13">
        <v>10400.047033668499</v>
      </c>
      <c r="R23" s="13">
        <v>1099.79180541029</v>
      </c>
      <c r="S23" s="13">
        <v>2567.99000358582</v>
      </c>
      <c r="T23" s="13">
        <v>42</v>
      </c>
      <c r="U23" s="13">
        <v>6863.0689927563099</v>
      </c>
      <c r="V23" s="13">
        <v>17263.116026424799</v>
      </c>
      <c r="W23" s="13">
        <v>175.39079934087201</v>
      </c>
      <c r="X23" s="13">
        <v>13969.6074329487</v>
      </c>
      <c r="Y23" s="13">
        <v>2394.4117985584298</v>
      </c>
      <c r="Z23" s="13">
        <v>1583.8158039658699</v>
      </c>
      <c r="AA23" s="13">
        <v>4348.0108156204196</v>
      </c>
      <c r="AB23" s="13">
        <v>2568.01001358032</v>
      </c>
      <c r="AC23" s="13">
        <v>11097.319124866</v>
      </c>
      <c r="AD23" s="13">
        <v>151.90360060949001</v>
      </c>
      <c r="AE23" s="13">
        <v>151.90360060949001</v>
      </c>
      <c r="AF23" s="13">
        <v>634.34789970384702</v>
      </c>
      <c r="AG23" s="13">
        <v>63.434789970384699</v>
      </c>
      <c r="AH23" s="13">
        <v>1</v>
      </c>
      <c r="AI23" s="13">
        <v>0.57999999999999996</v>
      </c>
      <c r="AJ23" s="13">
        <v>251.33820003741599</v>
      </c>
      <c r="AK23" s="14" t="s">
        <v>39</v>
      </c>
    </row>
    <row r="24" spans="1:37" ht="14.25" customHeight="1" x14ac:dyDescent="0.25">
      <c r="A24" s="12" t="s">
        <v>62</v>
      </c>
      <c r="B24" s="14" t="s">
        <v>39</v>
      </c>
      <c r="C24" s="12" t="s">
        <v>42</v>
      </c>
      <c r="D24" s="12" t="s">
        <v>62</v>
      </c>
      <c r="E24" s="13">
        <v>76792.109445586495</v>
      </c>
      <c r="F24" s="13">
        <v>76755.158445993904</v>
      </c>
      <c r="G24" s="13">
        <v>88640.941853876197</v>
      </c>
      <c r="H24" s="13">
        <v>88280.201479989104</v>
      </c>
      <c r="I24" s="13">
        <v>84418.327160259694</v>
      </c>
      <c r="J24" s="13">
        <v>52813.253924803801</v>
      </c>
      <c r="K24" s="13">
        <v>79135.547054391398</v>
      </c>
      <c r="L24" s="13">
        <v>82161.596167897704</v>
      </c>
      <c r="M24" s="13">
        <v>46130.127700215802</v>
      </c>
      <c r="N24" s="13">
        <v>50965.456127283302</v>
      </c>
      <c r="O24" s="13">
        <v>172226.08623117299</v>
      </c>
      <c r="P24" s="13">
        <v>0</v>
      </c>
      <c r="Q24" s="13">
        <v>28609.2577116787</v>
      </c>
      <c r="R24" s="13">
        <v>5762.1879164576403</v>
      </c>
      <c r="S24" s="13">
        <v>1105.20997977257</v>
      </c>
      <c r="T24" s="13">
        <v>0</v>
      </c>
      <c r="U24" s="13">
        <v>132629.85314664</v>
      </c>
      <c r="V24" s="13">
        <v>161239.11085831799</v>
      </c>
      <c r="W24" s="13">
        <v>4658.9158810113904</v>
      </c>
      <c r="X24" s="13">
        <v>38109.747698396401</v>
      </c>
      <c r="Y24" s="13">
        <v>81417.217461624896</v>
      </c>
      <c r="Z24" s="13">
        <v>50323.913334942597</v>
      </c>
      <c r="AA24" s="13">
        <v>17978.340674012899</v>
      </c>
      <c r="AB24" s="13">
        <v>1105.9800283908801</v>
      </c>
      <c r="AC24" s="13">
        <v>150261.05967586499</v>
      </c>
      <c r="AD24" s="13">
        <v>4792.6915272164497</v>
      </c>
      <c r="AE24" s="13">
        <v>4792.6915272164497</v>
      </c>
      <c r="AF24" s="13">
        <v>46497.678199914197</v>
      </c>
      <c r="AG24" s="13">
        <v>4649.7678199914199</v>
      </c>
      <c r="AH24" s="13">
        <v>1</v>
      </c>
      <c r="AI24" s="13">
        <v>0.37</v>
      </c>
      <c r="AJ24" s="13">
        <v>5281.3253924803803</v>
      </c>
      <c r="AK24" s="14" t="s">
        <v>39</v>
      </c>
    </row>
    <row r="25" spans="1:37" ht="14.25" customHeight="1" x14ac:dyDescent="0.25">
      <c r="A25" s="12" t="s">
        <v>63</v>
      </c>
      <c r="B25" s="13">
        <v>71.908450000000002</v>
      </c>
      <c r="C25" s="12" t="s">
        <v>42</v>
      </c>
      <c r="D25" s="12" t="s">
        <v>63</v>
      </c>
      <c r="E25" s="13">
        <v>8330.1930953594892</v>
      </c>
      <c r="F25" s="13">
        <v>8176.0663959469703</v>
      </c>
      <c r="G25" s="13">
        <v>18547.4592065537</v>
      </c>
      <c r="H25" s="13">
        <v>18423.723596183099</v>
      </c>
      <c r="I25" s="13">
        <v>10682.9731944087</v>
      </c>
      <c r="J25" s="13">
        <v>6428.51929671774</v>
      </c>
      <c r="K25" s="13">
        <v>3501.1306990724102</v>
      </c>
      <c r="L25" s="13">
        <v>8267.6886963585603</v>
      </c>
      <c r="M25" s="13">
        <v>1410.71399804721</v>
      </c>
      <c r="N25" s="13">
        <v>4760.1024960696896</v>
      </c>
      <c r="O25" s="13">
        <v>27387.617782791702</v>
      </c>
      <c r="P25" s="13">
        <v>138.89499932527499</v>
      </c>
      <c r="Q25" s="13">
        <v>16306.978901033801</v>
      </c>
      <c r="R25" s="13">
        <v>1350.04799949117</v>
      </c>
      <c r="S25" s="13">
        <v>0</v>
      </c>
      <c r="T25" s="13">
        <v>0</v>
      </c>
      <c r="U25" s="13">
        <v>3893.99249665462</v>
      </c>
      <c r="V25" s="13">
        <v>20062.0763983631</v>
      </c>
      <c r="W25" s="13">
        <v>572.72010181000201</v>
      </c>
      <c r="X25" s="13">
        <v>22839.3272916278</v>
      </c>
      <c r="Y25" s="13">
        <v>6324.1153994219303</v>
      </c>
      <c r="Z25" s="13">
        <v>3402.2548974431502</v>
      </c>
      <c r="AA25" s="13">
        <v>6443.4684737399202</v>
      </c>
      <c r="AB25" s="13">
        <v>0</v>
      </c>
      <c r="AC25" s="13">
        <v>9710.2135712635009</v>
      </c>
      <c r="AD25" s="13">
        <v>526.54959889187</v>
      </c>
      <c r="AE25" s="13">
        <v>526.54959889187</v>
      </c>
      <c r="AF25" s="13">
        <v>1822.75599911981</v>
      </c>
      <c r="AG25" s="13">
        <v>182.275599911981</v>
      </c>
      <c r="AH25" s="13">
        <v>0.99</v>
      </c>
      <c r="AI25" s="13">
        <v>0.6</v>
      </c>
      <c r="AJ25" s="13">
        <v>642.85192967177397</v>
      </c>
      <c r="AK25" s="14" t="s">
        <v>39</v>
      </c>
    </row>
    <row r="26" spans="1:37" ht="14.25" customHeight="1" x14ac:dyDescent="0.25">
      <c r="A26" s="12" t="s">
        <v>64</v>
      </c>
      <c r="B26" s="13">
        <v>99.368790000000004</v>
      </c>
      <c r="C26" s="12" t="s">
        <v>42</v>
      </c>
      <c r="D26" s="12" t="s">
        <v>64</v>
      </c>
      <c r="E26" s="13">
        <v>5598.7565111730801</v>
      </c>
      <c r="F26" s="13">
        <v>5578.6351044529702</v>
      </c>
      <c r="G26" s="13">
        <v>522.57780042187403</v>
      </c>
      <c r="H26" s="13">
        <v>522.50820027188399</v>
      </c>
      <c r="I26" s="13">
        <v>4509.1428076358397</v>
      </c>
      <c r="J26" s="13">
        <v>3355.5686091600201</v>
      </c>
      <c r="K26" s="13">
        <v>4307.4472049870701</v>
      </c>
      <c r="L26" s="13">
        <v>4500.48500761997</v>
      </c>
      <c r="M26" s="13">
        <v>2284.3584049024598</v>
      </c>
      <c r="N26" s="13">
        <v>2918.8347078369402</v>
      </c>
      <c r="O26" s="13">
        <v>13478.4544549276</v>
      </c>
      <c r="P26" s="13">
        <v>3.4498000375460798</v>
      </c>
      <c r="Q26" s="13">
        <v>855.91411739273497</v>
      </c>
      <c r="R26" s="13">
        <v>17.0150000522844</v>
      </c>
      <c r="S26" s="13">
        <v>0</v>
      </c>
      <c r="T26" s="13">
        <v>0</v>
      </c>
      <c r="U26" s="13">
        <v>12463.267036839599</v>
      </c>
      <c r="V26" s="13">
        <v>13315.731354194801</v>
      </c>
      <c r="W26" s="13">
        <v>269.76809957320103</v>
      </c>
      <c r="X26" s="13">
        <v>1018.63721812551</v>
      </c>
      <c r="Y26" s="13">
        <v>4364.2844050447602</v>
      </c>
      <c r="Z26" s="13">
        <v>2571.3752069697598</v>
      </c>
      <c r="AA26" s="13">
        <v>8.1846000911900703</v>
      </c>
      <c r="AB26" s="13">
        <v>0</v>
      </c>
      <c r="AC26" s="13">
        <v>11097.4162043139</v>
      </c>
      <c r="AD26" s="13">
        <v>278.63950487714499</v>
      </c>
      <c r="AE26" s="13">
        <v>278.63950487714499</v>
      </c>
      <c r="AF26" s="13">
        <v>2267.4234049688698</v>
      </c>
      <c r="AG26" s="13">
        <v>226.74234049688701</v>
      </c>
      <c r="AH26" s="13">
        <v>1</v>
      </c>
      <c r="AI26" s="13">
        <v>0.99</v>
      </c>
      <c r="AJ26" s="13">
        <v>335.55686091600199</v>
      </c>
      <c r="AK26" s="14" t="s">
        <v>39</v>
      </c>
    </row>
    <row r="27" spans="1:37" ht="14.25" customHeight="1" x14ac:dyDescent="0.25">
      <c r="A27" s="12" t="s">
        <v>65</v>
      </c>
      <c r="B27" s="13">
        <v>99.490089999999995</v>
      </c>
      <c r="C27" s="12" t="s">
        <v>38</v>
      </c>
      <c r="D27" s="12" t="s">
        <v>65</v>
      </c>
      <c r="E27" s="13">
        <v>2532.6006000848101</v>
      </c>
      <c r="F27" s="13">
        <v>2427.0911995399401</v>
      </c>
      <c r="G27" s="13">
        <v>6831.3125971421296</v>
      </c>
      <c r="H27" s="13">
        <v>5937.2513856263704</v>
      </c>
      <c r="I27" s="13">
        <v>3260.1736996876102</v>
      </c>
      <c r="J27" s="13">
        <v>2301.8128000525198</v>
      </c>
      <c r="K27" s="13">
        <v>1275.1814990651601</v>
      </c>
      <c r="L27" s="13">
        <v>2326.1903980904399</v>
      </c>
      <c r="M27" s="13">
        <v>495.06080054128699</v>
      </c>
      <c r="N27" s="13">
        <v>1482.8763986479701</v>
      </c>
      <c r="O27" s="13">
        <v>10530.0272390277</v>
      </c>
      <c r="P27" s="13">
        <v>521.84799665212597</v>
      </c>
      <c r="Q27" s="13">
        <v>5553.8364192843401</v>
      </c>
      <c r="R27" s="13">
        <v>380.254600055982</v>
      </c>
      <c r="S27" s="13">
        <v>40.590600605821201</v>
      </c>
      <c r="T27" s="13">
        <v>0</v>
      </c>
      <c r="U27" s="13">
        <v>2324.15459956927</v>
      </c>
      <c r="V27" s="13">
        <v>7356.1430222014897</v>
      </c>
      <c r="W27" s="13">
        <v>178.28529949159599</v>
      </c>
      <c r="X27" s="13">
        <v>8673.4210355449995</v>
      </c>
      <c r="Y27" s="13">
        <v>1839.8459975595299</v>
      </c>
      <c r="Z27" s="13">
        <v>1039.401099036</v>
      </c>
      <c r="AA27" s="13">
        <v>2198.4581093341098</v>
      </c>
      <c r="AB27" s="13">
        <v>0</v>
      </c>
      <c r="AC27" s="13">
        <v>3723.01870799367</v>
      </c>
      <c r="AD27" s="13">
        <v>176.27949976703499</v>
      </c>
      <c r="AE27" s="13">
        <v>176.27949976703499</v>
      </c>
      <c r="AF27" s="13">
        <v>433.39000037615199</v>
      </c>
      <c r="AG27" s="13">
        <v>43.3390000376152</v>
      </c>
      <c r="AH27" s="13">
        <v>0.91</v>
      </c>
      <c r="AI27" s="13">
        <v>0.6</v>
      </c>
      <c r="AJ27" s="13">
        <v>230.18128000525201</v>
      </c>
      <c r="AK27" s="14" t="s">
        <v>39</v>
      </c>
    </row>
    <row r="28" spans="1:37" ht="14.25" customHeight="1" x14ac:dyDescent="0.25">
      <c r="A28" s="12" t="s">
        <v>66</v>
      </c>
      <c r="B28" s="13">
        <v>27.36298</v>
      </c>
      <c r="C28" s="12" t="s">
        <v>42</v>
      </c>
      <c r="D28" s="12" t="s">
        <v>66</v>
      </c>
      <c r="E28" s="13">
        <v>7261.5118001290703</v>
      </c>
      <c r="F28" s="13">
        <v>7210.5716015876696</v>
      </c>
      <c r="G28" s="13">
        <v>34507.776677746202</v>
      </c>
      <c r="H28" s="13">
        <v>34016.224235356101</v>
      </c>
      <c r="I28" s="13">
        <v>10617.214906031801</v>
      </c>
      <c r="J28" s="13">
        <v>6629.3341123375803</v>
      </c>
      <c r="K28" s="13">
        <v>7893.9809043677496</v>
      </c>
      <c r="L28" s="13">
        <v>9028.8232068022498</v>
      </c>
      <c r="M28" s="13">
        <v>3529.8592103422202</v>
      </c>
      <c r="N28" s="13">
        <v>5128.1896123836304</v>
      </c>
      <c r="O28" s="13">
        <v>53346.823009613101</v>
      </c>
      <c r="P28" s="13">
        <v>1090.83000200428</v>
      </c>
      <c r="Q28" s="13">
        <v>12096.4886578026</v>
      </c>
      <c r="R28" s="13">
        <v>2658.1499950786501</v>
      </c>
      <c r="S28" s="13">
        <v>9938.7506118565798</v>
      </c>
      <c r="T28" s="13">
        <v>2640.7700088024098</v>
      </c>
      <c r="U28" s="13">
        <v>25435.081450964899</v>
      </c>
      <c r="V28" s="13">
        <v>36440.740106763202</v>
      </c>
      <c r="W28" s="13">
        <v>775.26330261872499</v>
      </c>
      <c r="X28" s="13">
        <v>23771.500658068799</v>
      </c>
      <c r="Y28" s="13">
        <v>8536.6001030895695</v>
      </c>
      <c r="Z28" s="13">
        <v>4473.8321030482002</v>
      </c>
      <c r="AA28" s="13">
        <v>8919.3264551146494</v>
      </c>
      <c r="AB28" s="13">
        <v>3317.0800180435199</v>
      </c>
      <c r="AC28" s="13">
        <v>32661.771608941301</v>
      </c>
      <c r="AD28" s="13">
        <v>734.054500791593</v>
      </c>
      <c r="AE28" s="13">
        <v>734.054500791593</v>
      </c>
      <c r="AF28" s="13">
        <v>3034.2383023563598</v>
      </c>
      <c r="AG28" s="13">
        <v>303.42383023563599</v>
      </c>
      <c r="AH28" s="13">
        <v>0.91</v>
      </c>
      <c r="AI28" s="13">
        <v>0.26</v>
      </c>
      <c r="AJ28" s="13">
        <v>662.93341123375797</v>
      </c>
      <c r="AK28" s="14" t="s">
        <v>39</v>
      </c>
    </row>
    <row r="29" spans="1:37" ht="14.25" customHeight="1" x14ac:dyDescent="0.25">
      <c r="A29" s="12" t="s">
        <v>67</v>
      </c>
      <c r="B29" s="13">
        <v>55.735599999999998</v>
      </c>
      <c r="C29" s="12" t="s">
        <v>38</v>
      </c>
      <c r="D29" s="12" t="s">
        <v>67</v>
      </c>
      <c r="E29" s="13">
        <v>815.594701108668</v>
      </c>
      <c r="F29" s="13">
        <v>814.48820127045497</v>
      </c>
      <c r="G29" s="13">
        <v>1734.51962180946</v>
      </c>
      <c r="H29" s="13">
        <v>1734.0312218449401</v>
      </c>
      <c r="I29" s="13">
        <v>909.26190359432803</v>
      </c>
      <c r="J29" s="13">
        <v>776.96090419294296</v>
      </c>
      <c r="K29" s="13">
        <v>434.99489955668099</v>
      </c>
      <c r="L29" s="13">
        <v>686.26200296356501</v>
      </c>
      <c r="M29" s="13">
        <v>191.10909915521901</v>
      </c>
      <c r="N29" s="13">
        <v>574.87860356368003</v>
      </c>
      <c r="O29" s="13">
        <v>4672.9279974943402</v>
      </c>
      <c r="P29" s="13">
        <v>0</v>
      </c>
      <c r="Q29" s="13">
        <v>2237.4916971265302</v>
      </c>
      <c r="R29" s="13">
        <v>189.31919977441399</v>
      </c>
      <c r="S29" s="13">
        <v>0</v>
      </c>
      <c r="T29" s="13">
        <v>0</v>
      </c>
      <c r="U29" s="13">
        <v>1257.1418047547299</v>
      </c>
      <c r="V29" s="13">
        <v>3494.6335018812701</v>
      </c>
      <c r="W29" s="13">
        <v>35.9204000695754</v>
      </c>
      <c r="X29" s="13">
        <v>3309.9911923652899</v>
      </c>
      <c r="Y29" s="13">
        <v>616.82610312452698</v>
      </c>
      <c r="Z29" s="13">
        <v>436.731303115863</v>
      </c>
      <c r="AA29" s="13">
        <v>1724.49858916365</v>
      </c>
      <c r="AB29" s="13">
        <v>0</v>
      </c>
      <c r="AC29" s="13">
        <v>2953.0437974557299</v>
      </c>
      <c r="AD29" s="13">
        <v>34.002800459507903</v>
      </c>
      <c r="AE29" s="13">
        <v>34.002800459507903</v>
      </c>
      <c r="AF29" s="13">
        <v>213.42049921460401</v>
      </c>
      <c r="AG29" s="13">
        <v>21.342049921460401</v>
      </c>
      <c r="AH29" s="13">
        <v>1</v>
      </c>
      <c r="AI29" s="13">
        <v>0.23</v>
      </c>
      <c r="AJ29" s="13">
        <v>77.696090419294293</v>
      </c>
      <c r="AK29" s="14" t="s">
        <v>39</v>
      </c>
    </row>
    <row r="30" spans="1:37" ht="14.25" customHeight="1" x14ac:dyDescent="0.25">
      <c r="A30" s="12" t="s">
        <v>68</v>
      </c>
      <c r="B30" s="13">
        <v>97.710700000000003</v>
      </c>
      <c r="C30" s="12" t="s">
        <v>42</v>
      </c>
      <c r="D30" s="12" t="s">
        <v>68</v>
      </c>
      <c r="E30" s="13">
        <v>7664.55280174785</v>
      </c>
      <c r="F30" s="13">
        <v>7393.1444981458999</v>
      </c>
      <c r="G30" s="13">
        <v>14797.0787743987</v>
      </c>
      <c r="H30" s="13">
        <v>12430.9007994893</v>
      </c>
      <c r="I30" s="13">
        <v>8959.1165952724805</v>
      </c>
      <c r="J30" s="13">
        <v>5884.2032027708201</v>
      </c>
      <c r="K30" s="13">
        <v>7335.4570913821099</v>
      </c>
      <c r="L30" s="13">
        <v>8836.4097934889596</v>
      </c>
      <c r="M30" s="13">
        <v>4441.7066964085398</v>
      </c>
      <c r="N30" s="13">
        <v>5658.1857004943504</v>
      </c>
      <c r="O30" s="13">
        <v>17158.123602301599</v>
      </c>
      <c r="P30" s="13">
        <v>1590.05800212175</v>
      </c>
      <c r="Q30" s="13">
        <v>4409.5012003951697</v>
      </c>
      <c r="R30" s="13">
        <v>351.80979960388498</v>
      </c>
      <c r="S30" s="13">
        <v>374.02998495102003</v>
      </c>
      <c r="T30" s="13">
        <v>0</v>
      </c>
      <c r="U30" s="13">
        <v>13856.2958041331</v>
      </c>
      <c r="V30" s="13">
        <v>16675.739002406499</v>
      </c>
      <c r="W30" s="13">
        <v>501.97539946306603</v>
      </c>
      <c r="X30" s="13">
        <v>4589.2767997117799</v>
      </c>
      <c r="Y30" s="13">
        <v>7895.1559938002702</v>
      </c>
      <c r="Z30" s="13">
        <v>4653.3170030920101</v>
      </c>
      <c r="AA30" s="13">
        <v>2735.8313795495801</v>
      </c>
      <c r="AB30" s="13">
        <v>370.66799497604399</v>
      </c>
      <c r="AC30" s="13">
        <v>13607.9088501634</v>
      </c>
      <c r="AD30" s="13">
        <v>463.77009963292898</v>
      </c>
      <c r="AE30" s="13">
        <v>463.77009963292898</v>
      </c>
      <c r="AF30" s="13">
        <v>3445.9800999491799</v>
      </c>
      <c r="AG30" s="13">
        <v>344.59800999491802</v>
      </c>
      <c r="AH30" s="13">
        <v>0.64</v>
      </c>
      <c r="AI30" s="13">
        <v>0.38</v>
      </c>
      <c r="AJ30" s="13">
        <v>588.42032027708296</v>
      </c>
      <c r="AK30" s="14" t="s">
        <v>39</v>
      </c>
    </row>
    <row r="31" spans="1:37" ht="14.25" customHeight="1" x14ac:dyDescent="0.25">
      <c r="A31" s="12" t="s">
        <v>69</v>
      </c>
      <c r="B31" s="13">
        <v>97.866969999999995</v>
      </c>
      <c r="C31" s="12" t="s">
        <v>38</v>
      </c>
      <c r="D31" s="12" t="s">
        <v>69</v>
      </c>
      <c r="E31" s="13">
        <v>344.86260039715103</v>
      </c>
      <c r="F31" s="13">
        <v>339.58060058925901</v>
      </c>
      <c r="G31" s="13">
        <v>3066.1265946828498</v>
      </c>
      <c r="H31" s="13">
        <v>3065.7113960527799</v>
      </c>
      <c r="I31" s="13">
        <v>668.941699273317</v>
      </c>
      <c r="J31" s="13">
        <v>584.00739871024405</v>
      </c>
      <c r="K31" s="13">
        <v>350.33650086494202</v>
      </c>
      <c r="L31" s="13">
        <v>638.14389938928798</v>
      </c>
      <c r="M31" s="13">
        <v>166.06000026486399</v>
      </c>
      <c r="N31" s="13">
        <v>571.67749876986602</v>
      </c>
      <c r="O31" s="13">
        <v>4681.9836596958303</v>
      </c>
      <c r="P31" s="13">
        <v>0</v>
      </c>
      <c r="Q31" s="13">
        <v>3263.5226702503901</v>
      </c>
      <c r="R31" s="13">
        <v>114.53840037155901</v>
      </c>
      <c r="S31" s="13">
        <v>0</v>
      </c>
      <c r="T31" s="13">
        <v>0</v>
      </c>
      <c r="U31" s="13">
        <v>952.30429475009498</v>
      </c>
      <c r="V31" s="13">
        <v>4215.8269650004804</v>
      </c>
      <c r="W31" s="13">
        <v>27.8879002818794</v>
      </c>
      <c r="X31" s="13">
        <v>3624.7003675661999</v>
      </c>
      <c r="Y31" s="13">
        <v>629.61709898032097</v>
      </c>
      <c r="Z31" s="13">
        <v>562.15439896575106</v>
      </c>
      <c r="AA31" s="13">
        <v>3256.62537380308</v>
      </c>
      <c r="AB31" s="13">
        <v>0</v>
      </c>
      <c r="AC31" s="13">
        <v>4179.4084693044397</v>
      </c>
      <c r="AD31" s="13">
        <v>28.854200040754201</v>
      </c>
      <c r="AE31" s="13">
        <v>28.854200040754201</v>
      </c>
      <c r="AF31" s="13">
        <v>175.45560021451101</v>
      </c>
      <c r="AG31" s="13">
        <v>17.545560021451099</v>
      </c>
      <c r="AH31" s="13">
        <v>1</v>
      </c>
      <c r="AI31" s="13">
        <v>0</v>
      </c>
      <c r="AJ31" s="13">
        <v>58.400739871024399</v>
      </c>
      <c r="AK31" s="14" t="s">
        <v>39</v>
      </c>
    </row>
    <row r="32" spans="1:37" ht="14.25" customHeight="1" x14ac:dyDescent="0.25">
      <c r="A32" s="12" t="s">
        <v>70</v>
      </c>
      <c r="B32" s="13">
        <v>99.649630000000002</v>
      </c>
      <c r="C32" s="12" t="s">
        <v>38</v>
      </c>
      <c r="D32" s="12" t="s">
        <v>70</v>
      </c>
      <c r="E32" s="13">
        <v>3005.3251001323601</v>
      </c>
      <c r="F32" s="13">
        <v>2911.0005983174501</v>
      </c>
      <c r="G32" s="13">
        <v>7490.6346004105599</v>
      </c>
      <c r="H32" s="13">
        <v>7286.7125963957897</v>
      </c>
      <c r="I32" s="13">
        <v>4059.9888008196399</v>
      </c>
      <c r="J32" s="13">
        <v>2575.3289005663501</v>
      </c>
      <c r="K32" s="13">
        <v>2003.65929868376</v>
      </c>
      <c r="L32" s="13">
        <v>2724.6730000457801</v>
      </c>
      <c r="M32" s="13">
        <v>1123.9699011647499</v>
      </c>
      <c r="N32" s="13">
        <v>1449.7064997647201</v>
      </c>
      <c r="O32" s="13">
        <v>9444.7708825708796</v>
      </c>
      <c r="P32" s="13">
        <v>2264.8239959180401</v>
      </c>
      <c r="Q32" s="13">
        <v>7271.3226856111996</v>
      </c>
      <c r="R32" s="13">
        <v>238.04859836399601</v>
      </c>
      <c r="S32" s="13">
        <v>0</v>
      </c>
      <c r="T32" s="13">
        <v>0</v>
      </c>
      <c r="U32" s="13">
        <v>2677.6722921365899</v>
      </c>
      <c r="V32" s="13">
        <v>7684.1709818297504</v>
      </c>
      <c r="W32" s="13">
        <v>190.15399937460501</v>
      </c>
      <c r="X32" s="13">
        <v>9031.9225863523297</v>
      </c>
      <c r="Y32" s="13">
        <v>1506.5039005817</v>
      </c>
      <c r="Z32" s="13">
        <v>607.546199760582</v>
      </c>
      <c r="AA32" s="13">
        <v>2001.9169963151201</v>
      </c>
      <c r="AB32" s="13">
        <v>0</v>
      </c>
      <c r="AC32" s="13">
        <v>2258.25009275507</v>
      </c>
      <c r="AD32" s="13">
        <v>181.977199564892</v>
      </c>
      <c r="AE32" s="13">
        <v>181.977199564892</v>
      </c>
      <c r="AF32" s="13">
        <v>306.49160009086302</v>
      </c>
      <c r="AG32" s="13">
        <v>30.649160009086302</v>
      </c>
      <c r="AH32" s="13">
        <v>0.69</v>
      </c>
      <c r="AI32" s="13">
        <v>0.72</v>
      </c>
      <c r="AJ32" s="13">
        <v>257.53289005663498</v>
      </c>
      <c r="AK32" s="14" t="s">
        <v>39</v>
      </c>
    </row>
    <row r="33" spans="1:37" ht="14.25" customHeight="1" x14ac:dyDescent="0.25">
      <c r="A33" s="12" t="s">
        <v>71</v>
      </c>
      <c r="B33" s="14" t="s">
        <v>39</v>
      </c>
      <c r="C33" s="12" t="s">
        <v>42</v>
      </c>
      <c r="D33" s="12" t="s">
        <v>71</v>
      </c>
      <c r="E33" s="13">
        <v>19007.3904801274</v>
      </c>
      <c r="F33" s="13">
        <v>18967.746979928601</v>
      </c>
      <c r="G33" s="13">
        <v>16397.095796787002</v>
      </c>
      <c r="H33" s="13">
        <v>16328.248181720999</v>
      </c>
      <c r="I33" s="13">
        <v>18532.331176359701</v>
      </c>
      <c r="J33" s="13">
        <v>12585.292397622799</v>
      </c>
      <c r="K33" s="13">
        <v>13653.171081963599</v>
      </c>
      <c r="L33" s="13">
        <v>16453.717579717199</v>
      </c>
      <c r="M33" s="13">
        <v>6487.31100466315</v>
      </c>
      <c r="N33" s="13">
        <v>10936.877002409299</v>
      </c>
      <c r="O33" s="13">
        <v>74525.219372695297</v>
      </c>
      <c r="P33" s="13">
        <v>0</v>
      </c>
      <c r="Q33" s="13">
        <v>20248.1320645083</v>
      </c>
      <c r="R33" s="13">
        <v>1306.6098023473701</v>
      </c>
      <c r="S33" s="13">
        <v>2555.5400249958002</v>
      </c>
      <c r="T33" s="13">
        <v>1972.93001103401</v>
      </c>
      <c r="U33" s="13">
        <v>41059.235824320502</v>
      </c>
      <c r="V33" s="13">
        <v>61307.367888828703</v>
      </c>
      <c r="W33" s="13">
        <v>896.113302840036</v>
      </c>
      <c r="X33" s="13">
        <v>30555.544861138002</v>
      </c>
      <c r="Y33" s="13">
        <v>14575.6528780304</v>
      </c>
      <c r="Z33" s="13">
        <v>8204.7360999457796</v>
      </c>
      <c r="AA33" s="13">
        <v>5547.9732986092604</v>
      </c>
      <c r="AB33" s="13">
        <v>2555.4200294017801</v>
      </c>
      <c r="AC33" s="13">
        <v>45172.374176767204</v>
      </c>
      <c r="AD33" s="13">
        <v>827.82240033784899</v>
      </c>
      <c r="AE33" s="13">
        <v>827.82240033784899</v>
      </c>
      <c r="AF33" s="13">
        <v>7091.01310327596</v>
      </c>
      <c r="AG33" s="13">
        <v>709.10131032759602</v>
      </c>
      <c r="AH33" s="13">
        <v>1</v>
      </c>
      <c r="AI33" s="13">
        <v>0.73</v>
      </c>
      <c r="AJ33" s="13">
        <v>1258.52923976228</v>
      </c>
      <c r="AK33" s="14" t="s">
        <v>39</v>
      </c>
    </row>
    <row r="34" spans="1:37" ht="14.25" customHeight="1" x14ac:dyDescent="0.25">
      <c r="A34" s="12" t="s">
        <v>72</v>
      </c>
      <c r="B34" s="14" t="s">
        <v>39</v>
      </c>
      <c r="C34" s="12" t="s">
        <v>38</v>
      </c>
      <c r="D34" s="12" t="s">
        <v>72</v>
      </c>
      <c r="E34" s="13">
        <v>2478.9634973350599</v>
      </c>
      <c r="F34" s="13">
        <v>2421.9794971138399</v>
      </c>
      <c r="G34" s="13">
        <v>4617.4086143143104</v>
      </c>
      <c r="H34" s="13">
        <v>4422.5832154502696</v>
      </c>
      <c r="I34" s="13">
        <v>2806.2905988278799</v>
      </c>
      <c r="J34" s="13">
        <v>1354.65159769312</v>
      </c>
      <c r="K34" s="13">
        <v>1981.8517991992601</v>
      </c>
      <c r="L34" s="13">
        <v>2496.2114981386799</v>
      </c>
      <c r="M34" s="13">
        <v>696.45009828711102</v>
      </c>
      <c r="N34" s="13">
        <v>1150.2785976062501</v>
      </c>
      <c r="O34" s="13">
        <v>16339.3325509018</v>
      </c>
      <c r="P34" s="13">
        <v>0</v>
      </c>
      <c r="Q34" s="13">
        <v>4824.5945691957604</v>
      </c>
      <c r="R34" s="13">
        <v>1054.27899743896</v>
      </c>
      <c r="S34" s="13">
        <v>17.253800041973602</v>
      </c>
      <c r="T34" s="13">
        <v>0</v>
      </c>
      <c r="U34" s="13">
        <v>8300.2472939969994</v>
      </c>
      <c r="V34" s="13">
        <v>13124.8418631928</v>
      </c>
      <c r="W34" s="13">
        <v>256.33010084726999</v>
      </c>
      <c r="X34" s="13">
        <v>7865.1112556929002</v>
      </c>
      <c r="Y34" s="13">
        <v>2127.0177986583599</v>
      </c>
      <c r="Z34" s="13">
        <v>960.23909809140605</v>
      </c>
      <c r="AA34" s="13">
        <v>2171.2305806307099</v>
      </c>
      <c r="AB34" s="13">
        <v>0</v>
      </c>
      <c r="AC34" s="13">
        <v>10060.8334776789</v>
      </c>
      <c r="AD34" s="13">
        <v>244.53460006687999</v>
      </c>
      <c r="AE34" s="13">
        <v>244.53460006687999</v>
      </c>
      <c r="AF34" s="13">
        <v>726.03489838170901</v>
      </c>
      <c r="AG34" s="13">
        <v>72.603489838171001</v>
      </c>
      <c r="AH34" s="13">
        <v>1</v>
      </c>
      <c r="AI34" s="13">
        <v>0.55000000000000004</v>
      </c>
      <c r="AJ34" s="13">
        <v>135.46515976931201</v>
      </c>
      <c r="AK34" s="14" t="s">
        <v>39</v>
      </c>
    </row>
    <row r="35" spans="1:37" ht="14.25" customHeight="1" x14ac:dyDescent="0.25">
      <c r="A35" s="12" t="s">
        <v>73</v>
      </c>
      <c r="B35" s="13">
        <v>97.809780000000003</v>
      </c>
      <c r="C35" s="12" t="s">
        <v>38</v>
      </c>
      <c r="D35" s="12" t="s">
        <v>73</v>
      </c>
      <c r="E35" s="13">
        <v>202.07209945128801</v>
      </c>
      <c r="F35" s="13">
        <v>202.011999358656</v>
      </c>
      <c r="G35" s="13">
        <v>115.010400075014</v>
      </c>
      <c r="H35" s="13">
        <v>115.07160022539</v>
      </c>
      <c r="I35" s="13">
        <v>177.23879959392801</v>
      </c>
      <c r="J35" s="13">
        <v>91.077199932216899</v>
      </c>
      <c r="K35" s="13">
        <v>131.56139955145801</v>
      </c>
      <c r="L35" s="13">
        <v>132.12769961031901</v>
      </c>
      <c r="M35" s="13">
        <v>35.279599947476498</v>
      </c>
      <c r="N35" s="13">
        <v>35.762499956836102</v>
      </c>
      <c r="O35" s="13">
        <v>1146.04829514323</v>
      </c>
      <c r="P35" s="13">
        <v>0</v>
      </c>
      <c r="Q35" s="13">
        <v>6.6146000861190304</v>
      </c>
      <c r="R35" s="13">
        <v>199.73019767180099</v>
      </c>
      <c r="S35" s="13">
        <v>0</v>
      </c>
      <c r="T35" s="13">
        <v>0</v>
      </c>
      <c r="U35" s="13">
        <v>261.22999924951</v>
      </c>
      <c r="V35" s="13">
        <v>267.84459933562903</v>
      </c>
      <c r="W35" s="13">
        <v>20.822899873870501</v>
      </c>
      <c r="X35" s="13">
        <v>793.17809484014197</v>
      </c>
      <c r="Y35" s="13">
        <v>131.56139955145801</v>
      </c>
      <c r="Z35" s="13">
        <v>35.267199964677303</v>
      </c>
      <c r="AA35" s="13">
        <v>0</v>
      </c>
      <c r="AB35" s="13">
        <v>0</v>
      </c>
      <c r="AC35" s="13">
        <v>247.76349938125301</v>
      </c>
      <c r="AD35" s="13">
        <v>18.616900148947</v>
      </c>
      <c r="AE35" s="13">
        <v>18.616900148947</v>
      </c>
      <c r="AF35" s="13">
        <v>41.330199946023598</v>
      </c>
      <c r="AG35" s="13">
        <v>4.1330199946023596</v>
      </c>
      <c r="AH35" s="13">
        <v>1</v>
      </c>
      <c r="AI35" s="13">
        <v>1</v>
      </c>
      <c r="AJ35" s="13">
        <v>9.1077199932216892</v>
      </c>
      <c r="AK35" s="14" t="s">
        <v>39</v>
      </c>
    </row>
    <row r="36" spans="1:37" ht="14.25" customHeight="1" x14ac:dyDescent="0.25">
      <c r="A36" s="12" t="s">
        <v>74</v>
      </c>
      <c r="B36" s="13">
        <v>99.241839999999996</v>
      </c>
      <c r="C36" s="12" t="s">
        <v>42</v>
      </c>
      <c r="D36" s="12" t="s">
        <v>74</v>
      </c>
      <c r="E36" s="13">
        <v>611.14269941215002</v>
      </c>
      <c r="F36" s="13">
        <v>548.14619853827799</v>
      </c>
      <c r="G36" s="13">
        <v>50804.590838999902</v>
      </c>
      <c r="H36" s="13">
        <v>46068.147700056899</v>
      </c>
      <c r="I36" s="13">
        <v>8181.8375043353999</v>
      </c>
      <c r="J36" s="13">
        <v>5419.2288972280203</v>
      </c>
      <c r="K36" s="13">
        <v>4496.1466987867998</v>
      </c>
      <c r="L36" s="13">
        <v>7371.1575056429401</v>
      </c>
      <c r="M36" s="13">
        <v>2394.5395022522098</v>
      </c>
      <c r="N36" s="13">
        <v>4501.4262989462304</v>
      </c>
      <c r="O36" s="13">
        <v>8015.8636979181301</v>
      </c>
      <c r="P36" s="13">
        <v>1808.71899712086</v>
      </c>
      <c r="Q36" s="13">
        <v>5662.3872957732501</v>
      </c>
      <c r="R36" s="13">
        <v>329.92999950051302</v>
      </c>
      <c r="S36" s="13">
        <v>0</v>
      </c>
      <c r="T36" s="13">
        <v>0</v>
      </c>
      <c r="U36" s="13">
        <v>3825.7104003541199</v>
      </c>
      <c r="V36" s="13">
        <v>7679.37869900651</v>
      </c>
      <c r="W36" s="13">
        <v>428.09940320980201</v>
      </c>
      <c r="X36" s="13">
        <v>5998.6632946785503</v>
      </c>
      <c r="Y36" s="13">
        <v>6622.8566082457701</v>
      </c>
      <c r="Z36" s="13">
        <v>3893.6600069656001</v>
      </c>
      <c r="AA36" s="13">
        <v>3719.8054049462098</v>
      </c>
      <c r="AB36" s="13">
        <v>0</v>
      </c>
      <c r="AC36" s="13">
        <v>5450.1967113176397</v>
      </c>
      <c r="AD36" s="13">
        <v>422.80919353607101</v>
      </c>
      <c r="AE36" s="13">
        <v>422.80919353607101</v>
      </c>
      <c r="AF36" s="13">
        <v>1418.9854011709999</v>
      </c>
      <c r="AG36" s="13">
        <v>141.8985401171</v>
      </c>
      <c r="AH36" s="13">
        <v>0.68</v>
      </c>
      <c r="AI36" s="13">
        <v>0.34</v>
      </c>
      <c r="AJ36" s="13">
        <v>541.92288972280198</v>
      </c>
      <c r="AK36" s="14" t="s">
        <v>39</v>
      </c>
    </row>
    <row r="37" spans="1:37" ht="14.25" customHeight="1" x14ac:dyDescent="0.25">
      <c r="A37" s="12" t="s">
        <v>75</v>
      </c>
      <c r="B37" s="13">
        <v>96.725880000000004</v>
      </c>
      <c r="C37" s="12" t="s">
        <v>38</v>
      </c>
      <c r="D37" s="12" t="s">
        <v>75</v>
      </c>
      <c r="E37" s="13">
        <v>1402.42909976432</v>
      </c>
      <c r="F37" s="13">
        <v>1033.0007009435899</v>
      </c>
      <c r="G37" s="13">
        <v>14909.025617417399</v>
      </c>
      <c r="H37" s="13">
        <v>11757.3348159501</v>
      </c>
      <c r="I37" s="13">
        <v>3737.4903028312501</v>
      </c>
      <c r="J37" s="13">
        <v>2433.7880995431401</v>
      </c>
      <c r="K37" s="13">
        <v>2182.5647068161102</v>
      </c>
      <c r="L37" s="13">
        <v>2854.8659064460398</v>
      </c>
      <c r="M37" s="13">
        <v>1780.0252043344201</v>
      </c>
      <c r="N37" s="13">
        <v>1780.0252043344201</v>
      </c>
      <c r="O37" s="13">
        <v>3081.8234738297801</v>
      </c>
      <c r="P37" s="13">
        <v>1676.4339874386801</v>
      </c>
      <c r="Q37" s="13">
        <v>1676.4339874386801</v>
      </c>
      <c r="R37" s="13">
        <v>91.979999303817706</v>
      </c>
      <c r="S37" s="13">
        <v>0</v>
      </c>
      <c r="T37" s="13">
        <v>0</v>
      </c>
      <c r="U37" s="13">
        <v>1834.8047843500999</v>
      </c>
      <c r="V37" s="13">
        <v>1834.8047843500999</v>
      </c>
      <c r="W37" s="13">
        <v>149.776399835973</v>
      </c>
      <c r="X37" s="13">
        <v>2923.4526769183599</v>
      </c>
      <c r="Y37" s="13">
        <v>2182.5647068161102</v>
      </c>
      <c r="Z37" s="13">
        <v>1194.1555068544501</v>
      </c>
      <c r="AA37" s="13">
        <v>927.56700026988995</v>
      </c>
      <c r="AB37" s="13">
        <v>0</v>
      </c>
      <c r="AC37" s="13">
        <v>1055.8420026153301</v>
      </c>
      <c r="AD37" s="13">
        <v>147.446899253438</v>
      </c>
      <c r="AE37" s="13">
        <v>147.446899253438</v>
      </c>
      <c r="AF37" s="13">
        <v>464.55540177413798</v>
      </c>
      <c r="AG37" s="13">
        <v>46.455540177413802</v>
      </c>
      <c r="AH37" s="13">
        <v>0</v>
      </c>
      <c r="AI37" s="13">
        <v>0.45</v>
      </c>
      <c r="AJ37" s="13">
        <v>243.37880995431399</v>
      </c>
      <c r="AK37" s="14" t="s">
        <v>39</v>
      </c>
    </row>
    <row r="38" spans="1:37" ht="14.25" customHeight="1" x14ac:dyDescent="0.25">
      <c r="A38" s="12" t="s">
        <v>76</v>
      </c>
      <c r="B38" s="13">
        <v>95.138080000000002</v>
      </c>
      <c r="C38" s="12" t="s">
        <v>42</v>
      </c>
      <c r="D38" s="12" t="s">
        <v>76</v>
      </c>
      <c r="E38" s="13">
        <v>200.10469972217101</v>
      </c>
      <c r="F38" s="13">
        <v>166.968199968178</v>
      </c>
      <c r="G38" s="13">
        <v>24929.915376972898</v>
      </c>
      <c r="H38" s="13">
        <v>20981.313599554</v>
      </c>
      <c r="I38" s="13">
        <v>4079.5710952242698</v>
      </c>
      <c r="J38" s="13">
        <v>2236.7954979768501</v>
      </c>
      <c r="K38" s="13">
        <v>1880.15010109734</v>
      </c>
      <c r="L38" s="13">
        <v>3274.8721950557401</v>
      </c>
      <c r="M38" s="13">
        <v>1019.53789876858</v>
      </c>
      <c r="N38" s="13">
        <v>1557.8845991877899</v>
      </c>
      <c r="O38" s="13">
        <v>6371.9460006230502</v>
      </c>
      <c r="P38" s="13">
        <v>1231.5369925946</v>
      </c>
      <c r="Q38" s="13">
        <v>5051.1697989888498</v>
      </c>
      <c r="R38" s="13">
        <v>114.03299891576199</v>
      </c>
      <c r="S38" s="13">
        <v>0</v>
      </c>
      <c r="T38" s="13">
        <v>0</v>
      </c>
      <c r="U38" s="13">
        <v>1729.43918521563</v>
      </c>
      <c r="V38" s="13">
        <v>5549.0719916098797</v>
      </c>
      <c r="W38" s="13">
        <v>267.41840074426</v>
      </c>
      <c r="X38" s="13">
        <v>5874.0438080020303</v>
      </c>
      <c r="Y38" s="13">
        <v>2575.2746000686202</v>
      </c>
      <c r="Z38" s="13">
        <v>1209.2655025652</v>
      </c>
      <c r="AA38" s="13">
        <v>3128.30431205779</v>
      </c>
      <c r="AB38" s="13">
        <v>0</v>
      </c>
      <c r="AC38" s="13">
        <v>3586.0665130228699</v>
      </c>
      <c r="AD38" s="13">
        <v>273.427996565922</v>
      </c>
      <c r="AE38" s="13">
        <v>273.427996565922</v>
      </c>
      <c r="AF38" s="13">
        <v>348.35379968295501</v>
      </c>
      <c r="AG38" s="13">
        <v>34.835379968295499</v>
      </c>
      <c r="AH38" s="13">
        <v>0.76</v>
      </c>
      <c r="AI38" s="13">
        <v>0.38</v>
      </c>
      <c r="AJ38" s="13">
        <v>223.67954979768501</v>
      </c>
      <c r="AK38" s="14" t="s">
        <v>39</v>
      </c>
    </row>
    <row r="39" spans="1:37" ht="14.25" customHeight="1" x14ac:dyDescent="0.25">
      <c r="A39" s="12" t="s">
        <v>77</v>
      </c>
      <c r="B39" s="13">
        <v>95.108620000000002</v>
      </c>
      <c r="C39" s="12" t="s">
        <v>38</v>
      </c>
      <c r="D39" s="12" t="s">
        <v>77</v>
      </c>
      <c r="E39" s="13">
        <v>210.88500033508899</v>
      </c>
      <c r="F39" s="13">
        <v>186.23779988481701</v>
      </c>
      <c r="G39" s="13">
        <v>16493.154010276801</v>
      </c>
      <c r="H39" s="13">
        <v>14145.270612485199</v>
      </c>
      <c r="I39" s="13">
        <v>2789.8559014929101</v>
      </c>
      <c r="J39" s="13">
        <v>2079.1995005963299</v>
      </c>
      <c r="K39" s="13">
        <v>1823.8165970907401</v>
      </c>
      <c r="L39" s="13">
        <v>2621.91090307079</v>
      </c>
      <c r="M39" s="13">
        <v>1438.9554016376901</v>
      </c>
      <c r="N39" s="13">
        <v>1907.9634021931299</v>
      </c>
      <c r="O39" s="13">
        <v>2482.9571977513801</v>
      </c>
      <c r="P39" s="13">
        <v>1417.06919911504</v>
      </c>
      <c r="Q39" s="13">
        <v>1906.67019915581</v>
      </c>
      <c r="R39" s="13">
        <v>90.979999780654794</v>
      </c>
      <c r="S39" s="13">
        <v>0</v>
      </c>
      <c r="T39" s="13">
        <v>0</v>
      </c>
      <c r="U39" s="13">
        <v>1858.38619770436</v>
      </c>
      <c r="V39" s="13">
        <v>2347.9871977451298</v>
      </c>
      <c r="W39" s="13">
        <v>106.69600089271999</v>
      </c>
      <c r="X39" s="13">
        <v>2041.6401991620701</v>
      </c>
      <c r="Y39" s="13">
        <v>2240.6812991883198</v>
      </c>
      <c r="Z39" s="13">
        <v>1576.27090068343</v>
      </c>
      <c r="AA39" s="13">
        <v>1456.3866968974501</v>
      </c>
      <c r="AB39" s="13">
        <v>0</v>
      </c>
      <c r="AC39" s="13">
        <v>1861.69789163256</v>
      </c>
      <c r="AD39" s="13">
        <v>110.65890117311901</v>
      </c>
      <c r="AE39" s="13">
        <v>110.65890117311901</v>
      </c>
      <c r="AF39" s="13">
        <v>324.49609887583898</v>
      </c>
      <c r="AG39" s="13">
        <v>32.449609887583897</v>
      </c>
      <c r="AH39" s="13">
        <v>0.26</v>
      </c>
      <c r="AI39" s="13">
        <v>0.24</v>
      </c>
      <c r="AJ39" s="13">
        <v>207.91995005963301</v>
      </c>
      <c r="AK39" s="14" t="s">
        <v>39</v>
      </c>
    </row>
    <row r="40" spans="1:37" ht="14.25" customHeight="1" x14ac:dyDescent="0.25">
      <c r="A40" s="12" t="s">
        <v>78</v>
      </c>
      <c r="B40" s="13">
        <v>97.802440000000004</v>
      </c>
      <c r="C40" s="12" t="s">
        <v>38</v>
      </c>
      <c r="D40" s="12" t="s">
        <v>78</v>
      </c>
      <c r="E40" s="13">
        <v>365.54610026352702</v>
      </c>
      <c r="F40" s="13">
        <v>209.70790048052001</v>
      </c>
      <c r="G40" s="13">
        <v>855.00359978132497</v>
      </c>
      <c r="H40" s="13">
        <v>323.03399861397298</v>
      </c>
      <c r="I40" s="13">
        <v>470.54410029883002</v>
      </c>
      <c r="J40" s="13">
        <v>246.86040000619701</v>
      </c>
      <c r="K40" s="13">
        <v>222.47590031707699</v>
      </c>
      <c r="L40" s="13">
        <v>466.77380030002001</v>
      </c>
      <c r="M40" s="13">
        <v>244.43130001019699</v>
      </c>
      <c r="N40" s="13">
        <v>244.43130001019699</v>
      </c>
      <c r="O40" s="13">
        <v>1078.6875888072</v>
      </c>
      <c r="P40" s="13">
        <v>0</v>
      </c>
      <c r="Q40" s="13">
        <v>0</v>
      </c>
      <c r="R40" s="13">
        <v>0</v>
      </c>
      <c r="S40" s="13">
        <v>0</v>
      </c>
      <c r="T40" s="13">
        <v>0</v>
      </c>
      <c r="U40" s="13">
        <v>1077.6875888072</v>
      </c>
      <c r="V40" s="13">
        <v>1077.6875888072</v>
      </c>
      <c r="W40" s="13">
        <v>37.502599928251598</v>
      </c>
      <c r="X40" s="13">
        <v>0</v>
      </c>
      <c r="Y40" s="13">
        <v>222.47590031707699</v>
      </c>
      <c r="Z40" s="13">
        <v>88.166800422906803</v>
      </c>
      <c r="AA40" s="13">
        <v>0</v>
      </c>
      <c r="AB40" s="13">
        <v>0</v>
      </c>
      <c r="AC40" s="13">
        <v>831.25588869978696</v>
      </c>
      <c r="AD40" s="13">
        <v>39.969799551159703</v>
      </c>
      <c r="AE40" s="13">
        <v>39.969799551159703</v>
      </c>
      <c r="AF40" s="13">
        <v>245.18010000906401</v>
      </c>
      <c r="AG40" s="13">
        <v>24.518010000906401</v>
      </c>
      <c r="AH40" s="14" t="s">
        <v>39</v>
      </c>
      <c r="AI40" s="14" t="s">
        <v>39</v>
      </c>
      <c r="AJ40" s="13">
        <v>24.686040000619698</v>
      </c>
      <c r="AK40" s="14" t="s">
        <v>39</v>
      </c>
    </row>
    <row r="41" spans="1:37" ht="14.25" customHeight="1" x14ac:dyDescent="0.25">
      <c r="A41" s="12" t="s">
        <v>79</v>
      </c>
      <c r="B41" s="13">
        <v>97.025019999999998</v>
      </c>
      <c r="C41" s="12" t="s">
        <v>42</v>
      </c>
      <c r="D41" s="12" t="s">
        <v>79</v>
      </c>
      <c r="E41" s="13">
        <v>1456.0864006013401</v>
      </c>
      <c r="F41" s="13">
        <v>1443.8689001549301</v>
      </c>
      <c r="G41" s="13">
        <v>19065.011980234402</v>
      </c>
      <c r="H41" s="13">
        <v>18145.8317500962</v>
      </c>
      <c r="I41" s="13">
        <v>4193.44379764934</v>
      </c>
      <c r="J41" s="13">
        <v>2428.8610033855898</v>
      </c>
      <c r="K41" s="13">
        <v>1925.6906935991899</v>
      </c>
      <c r="L41" s="13">
        <v>3697.4502034613602</v>
      </c>
      <c r="M41" s="13">
        <v>968.30499999910501</v>
      </c>
      <c r="N41" s="13">
        <v>2289.8787043392199</v>
      </c>
      <c r="O41" s="13">
        <v>7989.9450809257096</v>
      </c>
      <c r="P41" s="13">
        <v>1547.9329958856099</v>
      </c>
      <c r="Q41" s="13">
        <v>5186.6571817547101</v>
      </c>
      <c r="R41" s="13">
        <v>252.453801698983</v>
      </c>
      <c r="S41" s="13">
        <v>80.652000337839098</v>
      </c>
      <c r="T41" s="13">
        <v>0</v>
      </c>
      <c r="U41" s="13">
        <v>2128.9958969252202</v>
      </c>
      <c r="V41" s="13">
        <v>5767.7200827943198</v>
      </c>
      <c r="W41" s="13">
        <v>279.31730031331199</v>
      </c>
      <c r="X41" s="13">
        <v>7408.8821798860999</v>
      </c>
      <c r="Y41" s="13">
        <v>3798.3878867315598</v>
      </c>
      <c r="Z41" s="13">
        <v>2334.849288975</v>
      </c>
      <c r="AA41" s="13">
        <v>4986.36996291578</v>
      </c>
      <c r="AB41" s="13">
        <v>0</v>
      </c>
      <c r="AC41" s="13">
        <v>5419.4020639464097</v>
      </c>
      <c r="AD41" s="13">
        <v>273.02920033192697</v>
      </c>
      <c r="AE41" s="13">
        <v>273.02920033192697</v>
      </c>
      <c r="AF41" s="13">
        <v>485.30650139683701</v>
      </c>
      <c r="AG41" s="13">
        <v>48.530650139683701</v>
      </c>
      <c r="AH41" s="13">
        <v>0.7</v>
      </c>
      <c r="AI41" s="13">
        <v>0.04</v>
      </c>
      <c r="AJ41" s="13">
        <v>242.886100338559</v>
      </c>
      <c r="AK41" s="14" t="s">
        <v>39</v>
      </c>
    </row>
    <row r="42" spans="1:37" ht="14.25" customHeight="1" x14ac:dyDescent="0.25">
      <c r="A42" s="12" t="s">
        <v>80</v>
      </c>
      <c r="B42" s="13">
        <v>96.815200000000004</v>
      </c>
      <c r="C42" s="12" t="s">
        <v>38</v>
      </c>
      <c r="D42" s="12" t="s">
        <v>80</v>
      </c>
      <c r="E42" s="13">
        <v>1355.4161013714299</v>
      </c>
      <c r="F42" s="13">
        <v>1266.4751992005799</v>
      </c>
      <c r="G42" s="13">
        <v>2280.7626016751001</v>
      </c>
      <c r="H42" s="13">
        <v>2109.92400419258</v>
      </c>
      <c r="I42" s="13">
        <v>1526.36530041215</v>
      </c>
      <c r="J42" s="13">
        <v>1087.22250181867</v>
      </c>
      <c r="K42" s="13">
        <v>412.40219958435802</v>
      </c>
      <c r="L42" s="13">
        <v>1123.15340039539</v>
      </c>
      <c r="M42" s="13">
        <v>121.005999904992</v>
      </c>
      <c r="N42" s="13">
        <v>744.99420192582295</v>
      </c>
      <c r="O42" s="13">
        <v>3479.5034858945301</v>
      </c>
      <c r="P42" s="13">
        <v>0</v>
      </c>
      <c r="Q42" s="13">
        <v>2589.4744917889998</v>
      </c>
      <c r="R42" s="13">
        <v>88.403999466914797</v>
      </c>
      <c r="S42" s="13">
        <v>0</v>
      </c>
      <c r="T42" s="13">
        <v>0</v>
      </c>
      <c r="U42" s="13">
        <v>286.47919655870601</v>
      </c>
      <c r="V42" s="13">
        <v>2875.9536883477099</v>
      </c>
      <c r="W42" s="13">
        <v>76.787799843317799</v>
      </c>
      <c r="X42" s="13">
        <v>3180.32828904292</v>
      </c>
      <c r="Y42" s="13">
        <v>412.40219958435802</v>
      </c>
      <c r="Z42" s="13">
        <v>121.129599816311</v>
      </c>
      <c r="AA42" s="13">
        <v>0</v>
      </c>
      <c r="AB42" s="13">
        <v>0</v>
      </c>
      <c r="AC42" s="13">
        <v>226.50940118916299</v>
      </c>
      <c r="AD42" s="13">
        <v>77.225099928131399</v>
      </c>
      <c r="AE42" s="13">
        <v>77.225099928131399</v>
      </c>
      <c r="AF42" s="13">
        <v>127.28299987897501</v>
      </c>
      <c r="AG42" s="13">
        <v>12.728299987897501</v>
      </c>
      <c r="AH42" s="13">
        <v>1</v>
      </c>
      <c r="AI42" s="13">
        <v>1</v>
      </c>
      <c r="AJ42" s="13">
        <v>108.722250181867</v>
      </c>
      <c r="AK42" s="14" t="s">
        <v>39</v>
      </c>
    </row>
    <row r="43" spans="1:37" ht="14.25" customHeight="1" x14ac:dyDescent="0.25">
      <c r="A43" s="12" t="s">
        <v>81</v>
      </c>
      <c r="B43" s="13">
        <v>99.597890000000007</v>
      </c>
      <c r="C43" s="12" t="s">
        <v>38</v>
      </c>
      <c r="D43" s="12" t="s">
        <v>81</v>
      </c>
      <c r="E43" s="13">
        <v>2629.14719881991</v>
      </c>
      <c r="F43" s="13">
        <v>2454.5499005342199</v>
      </c>
      <c r="G43" s="13">
        <v>12744.383400099199</v>
      </c>
      <c r="H43" s="13">
        <v>10482.468597257001</v>
      </c>
      <c r="I43" s="13">
        <v>4501.8675985428599</v>
      </c>
      <c r="J43" s="13">
        <v>2706.0079979069601</v>
      </c>
      <c r="K43" s="13">
        <v>1951.53199835858</v>
      </c>
      <c r="L43" s="13">
        <v>3433.35869930322</v>
      </c>
      <c r="M43" s="13">
        <v>997.95909962079202</v>
      </c>
      <c r="N43" s="13">
        <v>1785.8717988291801</v>
      </c>
      <c r="O43" s="13">
        <v>9658.8260051143607</v>
      </c>
      <c r="P43" s="13">
        <v>1224.64839342609</v>
      </c>
      <c r="Q43" s="13">
        <v>6390.8673097901101</v>
      </c>
      <c r="R43" s="13">
        <v>681.32420280412805</v>
      </c>
      <c r="S43" s="13">
        <v>0</v>
      </c>
      <c r="T43" s="13">
        <v>0</v>
      </c>
      <c r="U43" s="13">
        <v>2420.8468979038298</v>
      </c>
      <c r="V43" s="13">
        <v>7587.0658142678403</v>
      </c>
      <c r="W43" s="13">
        <v>246.57660028459901</v>
      </c>
      <c r="X43" s="13">
        <v>8462.6275006366195</v>
      </c>
      <c r="Y43" s="13">
        <v>2176.2613984690001</v>
      </c>
      <c r="Z43" s="13">
        <v>973.90840057795106</v>
      </c>
      <c r="AA43" s="13">
        <v>1008.82989344746</v>
      </c>
      <c r="AB43" s="13">
        <v>0</v>
      </c>
      <c r="AC43" s="13">
        <v>1855.8883986123799</v>
      </c>
      <c r="AD43" s="13">
        <v>232.869999830262</v>
      </c>
      <c r="AE43" s="13">
        <v>232.869999830262</v>
      </c>
      <c r="AF43" s="13">
        <v>495.84449936903502</v>
      </c>
      <c r="AG43" s="13">
        <v>49.584449936903503</v>
      </c>
      <c r="AH43" s="13">
        <v>0.81</v>
      </c>
      <c r="AI43" s="13">
        <v>0.84</v>
      </c>
      <c r="AJ43" s="13">
        <v>270.60079979069599</v>
      </c>
      <c r="AK43" s="14" t="s">
        <v>39</v>
      </c>
    </row>
    <row r="44" spans="1:37" ht="14.25" customHeight="1" x14ac:dyDescent="0.25">
      <c r="A44" s="12" t="s">
        <v>82</v>
      </c>
      <c r="B44" s="13">
        <v>32.676490000000001</v>
      </c>
      <c r="C44" s="12" t="s">
        <v>38</v>
      </c>
      <c r="D44" s="12" t="s">
        <v>82</v>
      </c>
      <c r="E44" s="13">
        <v>29.720999923934901</v>
      </c>
      <c r="F44" s="13">
        <v>29.047499965905502</v>
      </c>
      <c r="G44" s="13">
        <v>17585.834418578699</v>
      </c>
      <c r="H44" s="13">
        <v>12370.779633643901</v>
      </c>
      <c r="I44" s="13">
        <v>2830.6524026236498</v>
      </c>
      <c r="J44" s="13">
        <v>1922.6035063342099</v>
      </c>
      <c r="K44" s="13">
        <v>737.43339906560198</v>
      </c>
      <c r="L44" s="13">
        <v>2822.5314026773899</v>
      </c>
      <c r="M44" s="13">
        <v>401.12010169702302</v>
      </c>
      <c r="N44" s="13">
        <v>1914.35210638887</v>
      </c>
      <c r="O44" s="13">
        <v>4855.8823875002599</v>
      </c>
      <c r="P44" s="13">
        <v>258.27400007844</v>
      </c>
      <c r="Q44" s="13">
        <v>4313.1669897735101</v>
      </c>
      <c r="R44" s="13">
        <v>268.087998151779</v>
      </c>
      <c r="S44" s="13">
        <v>0</v>
      </c>
      <c r="T44" s="13">
        <v>0</v>
      </c>
      <c r="U44" s="13">
        <v>800.98939780518401</v>
      </c>
      <c r="V44" s="13">
        <v>4855.8823875002599</v>
      </c>
      <c r="W44" s="13">
        <v>110.31000027935799</v>
      </c>
      <c r="X44" s="13">
        <v>4313.1669897735101</v>
      </c>
      <c r="Y44" s="13">
        <v>1915.39150184646</v>
      </c>
      <c r="Z44" s="13">
        <v>1210.3850008152899</v>
      </c>
      <c r="AA44" s="13">
        <v>3018.86301121116</v>
      </c>
      <c r="AB44" s="13">
        <v>0</v>
      </c>
      <c r="AC44" s="13">
        <v>3442.4950107187001</v>
      </c>
      <c r="AD44" s="13">
        <v>104.66039963904799</v>
      </c>
      <c r="AE44" s="13">
        <v>104.66039963904799</v>
      </c>
      <c r="AF44" s="13">
        <v>234.47510126906101</v>
      </c>
      <c r="AG44" s="13">
        <v>23.447510126906099</v>
      </c>
      <c r="AH44" s="13">
        <v>0.94</v>
      </c>
      <c r="AI44" s="13">
        <v>0.3</v>
      </c>
      <c r="AJ44" s="13">
        <v>192.26035063342101</v>
      </c>
      <c r="AK44" s="14" t="s">
        <v>39</v>
      </c>
    </row>
    <row r="45" spans="1:37" ht="14.25" customHeight="1" x14ac:dyDescent="0.25">
      <c r="A45" s="12" t="s">
        <v>83</v>
      </c>
      <c r="B45" s="13">
        <v>98.927379999999999</v>
      </c>
      <c r="C45" s="12" t="s">
        <v>38</v>
      </c>
      <c r="D45" s="12" t="s">
        <v>83</v>
      </c>
      <c r="E45" s="13">
        <v>890.98569993391004</v>
      </c>
      <c r="F45" s="13">
        <v>838.995399750449</v>
      </c>
      <c r="G45" s="13">
        <v>974.001600091098</v>
      </c>
      <c r="H45" s="13">
        <v>892.15140085834696</v>
      </c>
      <c r="I45" s="13">
        <v>976.45909987361699</v>
      </c>
      <c r="J45" s="13">
        <v>594.38499986739805</v>
      </c>
      <c r="K45" s="13">
        <v>439.50619959144399</v>
      </c>
      <c r="L45" s="13">
        <v>870.33140005349503</v>
      </c>
      <c r="M45" s="13">
        <v>221.779000386669</v>
      </c>
      <c r="N45" s="13">
        <v>482.35200003067399</v>
      </c>
      <c r="O45" s="13">
        <v>3701.83529600056</v>
      </c>
      <c r="P45" s="13">
        <v>108.419998630881</v>
      </c>
      <c r="Q45" s="13">
        <v>2480.3736992782701</v>
      </c>
      <c r="R45" s="13">
        <v>166.873799474648</v>
      </c>
      <c r="S45" s="13">
        <v>0</v>
      </c>
      <c r="T45" s="13">
        <v>0</v>
      </c>
      <c r="U45" s="13">
        <v>893.40089912223596</v>
      </c>
      <c r="V45" s="13">
        <v>3265.3545997696301</v>
      </c>
      <c r="W45" s="13">
        <v>52.3965001353208</v>
      </c>
      <c r="X45" s="13">
        <v>2916.7632955075001</v>
      </c>
      <c r="Y45" s="13">
        <v>436.19279957877001</v>
      </c>
      <c r="Z45" s="13">
        <v>200.55969984972</v>
      </c>
      <c r="AA45" s="13">
        <v>72.157999679446206</v>
      </c>
      <c r="AB45" s="13">
        <v>0</v>
      </c>
      <c r="AC45" s="13">
        <v>679.68439944507497</v>
      </c>
      <c r="AD45" s="13">
        <v>50.583799817126398</v>
      </c>
      <c r="AE45" s="13">
        <v>50.583799817126398</v>
      </c>
      <c r="AF45" s="13">
        <v>162.50430037632799</v>
      </c>
      <c r="AG45" s="13">
        <v>16.2504300376328</v>
      </c>
      <c r="AH45" s="13">
        <v>0.96</v>
      </c>
      <c r="AI45" s="13">
        <v>0.97</v>
      </c>
      <c r="AJ45" s="13">
        <v>59.438499986739799</v>
      </c>
      <c r="AK45" s="14" t="s">
        <v>39</v>
      </c>
    </row>
    <row r="46" spans="1:37" ht="14.25" customHeight="1" x14ac:dyDescent="0.25">
      <c r="A46" s="12" t="s">
        <v>84</v>
      </c>
      <c r="B46" s="13">
        <v>93.893429999999995</v>
      </c>
      <c r="C46" s="12" t="s">
        <v>38</v>
      </c>
      <c r="D46" s="12" t="s">
        <v>84</v>
      </c>
      <c r="E46" s="13">
        <v>575.56269991205795</v>
      </c>
      <c r="F46" s="13">
        <v>499.52780105556201</v>
      </c>
      <c r="G46" s="13">
        <v>1754.20980177409</v>
      </c>
      <c r="H46" s="13">
        <v>1508.4144058864899</v>
      </c>
      <c r="I46" s="13">
        <v>826.57139982156502</v>
      </c>
      <c r="J46" s="13">
        <v>507.94909943745</v>
      </c>
      <c r="K46" s="13">
        <v>203.420700308096</v>
      </c>
      <c r="L46" s="13">
        <v>762.80219983262896</v>
      </c>
      <c r="M46" s="13">
        <v>97.4881001316826</v>
      </c>
      <c r="N46" s="13">
        <v>475.66979940346198</v>
      </c>
      <c r="O46" s="13">
        <v>1966.0571957416801</v>
      </c>
      <c r="P46" s="13">
        <v>96.599999159574494</v>
      </c>
      <c r="Q46" s="13">
        <v>1806.03999525309</v>
      </c>
      <c r="R46" s="13">
        <v>55.4799995422363</v>
      </c>
      <c r="S46" s="13">
        <v>0</v>
      </c>
      <c r="T46" s="13">
        <v>0</v>
      </c>
      <c r="U46" s="13">
        <v>166.17319994047301</v>
      </c>
      <c r="V46" s="13">
        <v>1875.6131960339801</v>
      </c>
      <c r="W46" s="13">
        <v>38.783400397340301</v>
      </c>
      <c r="X46" s="13">
        <v>1892.2819949388499</v>
      </c>
      <c r="Y46" s="13">
        <v>613.82760102690304</v>
      </c>
      <c r="Z46" s="13">
        <v>383.69300072558701</v>
      </c>
      <c r="AA46" s="13">
        <v>1024.10899977386</v>
      </c>
      <c r="AB46" s="13">
        <v>0</v>
      </c>
      <c r="AC46" s="13">
        <v>1056.37830030546</v>
      </c>
      <c r="AD46" s="13">
        <v>37.141699649415401</v>
      </c>
      <c r="AE46" s="13">
        <v>37.141699649415401</v>
      </c>
      <c r="AF46" s="13">
        <v>55.127400077835802</v>
      </c>
      <c r="AG46" s="13">
        <v>5.51274000778358</v>
      </c>
      <c r="AH46" s="13">
        <v>0.95</v>
      </c>
      <c r="AI46" s="13">
        <v>0.43</v>
      </c>
      <c r="AJ46" s="13">
        <v>50.794909943744997</v>
      </c>
      <c r="AK46" s="14" t="s">
        <v>39</v>
      </c>
    </row>
    <row r="47" spans="1:37" ht="14.25" customHeight="1" x14ac:dyDescent="0.25">
      <c r="A47" s="12" t="s">
        <v>85</v>
      </c>
      <c r="B47" s="13">
        <v>98.108509999999995</v>
      </c>
      <c r="C47" s="12" t="s">
        <v>38</v>
      </c>
      <c r="D47" s="12" t="s">
        <v>85</v>
      </c>
      <c r="E47" s="13">
        <v>840.80630073762597</v>
      </c>
      <c r="F47" s="13">
        <v>745.211698628926</v>
      </c>
      <c r="G47" s="13">
        <v>3405.54299964546</v>
      </c>
      <c r="H47" s="13">
        <v>3105.7140071560898</v>
      </c>
      <c r="I47" s="13">
        <v>1337.7520013078699</v>
      </c>
      <c r="J47" s="13">
        <v>773.74640044030798</v>
      </c>
      <c r="K47" s="13">
        <v>836.25460062079196</v>
      </c>
      <c r="L47" s="13">
        <v>1144.3872008518899</v>
      </c>
      <c r="M47" s="13">
        <v>465.51399990470202</v>
      </c>
      <c r="N47" s="13">
        <v>612.36780014839997</v>
      </c>
      <c r="O47" s="13">
        <v>4299.6748981885603</v>
      </c>
      <c r="P47" s="13">
        <v>2065.6040092110602</v>
      </c>
      <c r="Q47" s="13">
        <v>3216.2025954276301</v>
      </c>
      <c r="R47" s="13">
        <v>198.97940146923099</v>
      </c>
      <c r="S47" s="13">
        <v>0</v>
      </c>
      <c r="T47" s="13">
        <v>0</v>
      </c>
      <c r="U47" s="13">
        <v>2421.81430942938</v>
      </c>
      <c r="V47" s="13">
        <v>3572.4128956459499</v>
      </c>
      <c r="W47" s="13">
        <v>70.644799370667798</v>
      </c>
      <c r="X47" s="13">
        <v>3943.46459797024</v>
      </c>
      <c r="Y47" s="13">
        <v>825.88890055889397</v>
      </c>
      <c r="Z47" s="13">
        <v>401.63350102394901</v>
      </c>
      <c r="AA47" s="13">
        <v>1453.21401667595</v>
      </c>
      <c r="AB47" s="13">
        <v>0</v>
      </c>
      <c r="AC47" s="13">
        <v>1691.28581479937</v>
      </c>
      <c r="AD47" s="13">
        <v>68.003899136499996</v>
      </c>
      <c r="AE47" s="13">
        <v>68.003899136499996</v>
      </c>
      <c r="AF47" s="13">
        <v>139.80139974594201</v>
      </c>
      <c r="AG47" s="13">
        <v>13.9801399745942</v>
      </c>
      <c r="AH47" s="13">
        <v>0.36</v>
      </c>
      <c r="AI47" s="13">
        <v>0.55000000000000004</v>
      </c>
      <c r="AJ47" s="13">
        <v>77.374640044030798</v>
      </c>
      <c r="AK47" s="14" t="s">
        <v>39</v>
      </c>
    </row>
    <row r="48" spans="1:37" ht="14.25" customHeight="1" x14ac:dyDescent="0.25">
      <c r="A48" s="12" t="s">
        <v>86</v>
      </c>
      <c r="B48" s="13">
        <v>99.380769999999998</v>
      </c>
      <c r="C48" s="12" t="s">
        <v>42</v>
      </c>
      <c r="D48" s="12" t="s">
        <v>86</v>
      </c>
      <c r="E48" s="13">
        <v>3632.7026001211402</v>
      </c>
      <c r="F48" s="13">
        <v>3343.2951988677701</v>
      </c>
      <c r="G48" s="13">
        <v>8604.0869871637096</v>
      </c>
      <c r="H48" s="13">
        <v>7857.8627941962604</v>
      </c>
      <c r="I48" s="13">
        <v>4740.2171001470897</v>
      </c>
      <c r="J48" s="13">
        <v>2668.84480064337</v>
      </c>
      <c r="K48" s="13">
        <v>1577.48379841921</v>
      </c>
      <c r="L48" s="13">
        <v>4199.5138005954104</v>
      </c>
      <c r="M48" s="13">
        <v>588.66960132154804</v>
      </c>
      <c r="N48" s="13">
        <v>2248.9577012610598</v>
      </c>
      <c r="O48" s="13">
        <v>12521.5661223601</v>
      </c>
      <c r="P48" s="13">
        <v>282.364004433155</v>
      </c>
      <c r="Q48" s="13">
        <v>11036.5959057767</v>
      </c>
      <c r="R48" s="13">
        <v>501.685804871144</v>
      </c>
      <c r="S48" s="13">
        <v>0</v>
      </c>
      <c r="T48" s="13">
        <v>0</v>
      </c>
      <c r="U48" s="13">
        <v>1059.7773140989</v>
      </c>
      <c r="V48" s="13">
        <v>11814.0092154425</v>
      </c>
      <c r="W48" s="13">
        <v>295.699097958641</v>
      </c>
      <c r="X48" s="13">
        <v>11740.368812774501</v>
      </c>
      <c r="Y48" s="13">
        <v>2966.7978988100099</v>
      </c>
      <c r="Z48" s="13">
        <v>1469.66260054841</v>
      </c>
      <c r="AA48" s="13">
        <v>4769.6020038127899</v>
      </c>
      <c r="AB48" s="13">
        <v>0</v>
      </c>
      <c r="AC48" s="13">
        <v>5305.33780281909</v>
      </c>
      <c r="AD48" s="13">
        <v>282.59220024537302</v>
      </c>
      <c r="AE48" s="13">
        <v>282.59220024537302</v>
      </c>
      <c r="AF48" s="13">
        <v>493.94150072430801</v>
      </c>
      <c r="AG48" s="13">
        <v>49.394150072430797</v>
      </c>
      <c r="AH48" s="13">
        <v>0.97</v>
      </c>
      <c r="AI48" s="13">
        <v>0.56999999999999995</v>
      </c>
      <c r="AJ48" s="13">
        <v>266.88448006433703</v>
      </c>
      <c r="AK48" s="14" t="s">
        <v>39</v>
      </c>
    </row>
    <row r="49" spans="1:37" ht="14.25" customHeight="1" x14ac:dyDescent="0.25">
      <c r="A49" s="12" t="s">
        <v>87</v>
      </c>
      <c r="B49" s="13">
        <v>98.323599999999999</v>
      </c>
      <c r="C49" s="12" t="s">
        <v>38</v>
      </c>
      <c r="D49" s="12" t="s">
        <v>87</v>
      </c>
      <c r="E49" s="13">
        <v>547.46870033483003</v>
      </c>
      <c r="F49" s="13">
        <v>542.61640039301699</v>
      </c>
      <c r="G49" s="13">
        <v>1877.16720103285</v>
      </c>
      <c r="H49" s="13">
        <v>1568.2289900380299</v>
      </c>
      <c r="I49" s="13">
        <v>816.58190077785503</v>
      </c>
      <c r="J49" s="13">
        <v>497.42270005712601</v>
      </c>
      <c r="K49" s="13">
        <v>242.743800452627</v>
      </c>
      <c r="L49" s="13">
        <v>588.49040027662704</v>
      </c>
      <c r="M49" s="13">
        <v>76.950299969292303</v>
      </c>
      <c r="N49" s="13">
        <v>302.32989983969998</v>
      </c>
      <c r="O49" s="13">
        <v>1829.2023995319601</v>
      </c>
      <c r="P49" s="13">
        <v>0</v>
      </c>
      <c r="Q49" s="13">
        <v>1134.7153986543401</v>
      </c>
      <c r="R49" s="13">
        <v>40.469400346279102</v>
      </c>
      <c r="S49" s="13">
        <v>0</v>
      </c>
      <c r="T49" s="13">
        <v>0</v>
      </c>
      <c r="U49" s="13">
        <v>177.32390104478699</v>
      </c>
      <c r="V49" s="13">
        <v>1312.03929969913</v>
      </c>
      <c r="W49" s="13">
        <v>43.747999729115698</v>
      </c>
      <c r="X49" s="13">
        <v>1651.87849848717</v>
      </c>
      <c r="Y49" s="13">
        <v>342.31259970711102</v>
      </c>
      <c r="Z49" s="13">
        <v>145.967999749417</v>
      </c>
      <c r="AA49" s="13">
        <v>155.09179960191199</v>
      </c>
      <c r="AB49" s="13">
        <v>0</v>
      </c>
      <c r="AC49" s="13">
        <v>306.001698761233</v>
      </c>
      <c r="AD49" s="13">
        <v>42.841599618797801</v>
      </c>
      <c r="AE49" s="13">
        <v>42.841599618797801</v>
      </c>
      <c r="AF49" s="13">
        <v>76.950299969292303</v>
      </c>
      <c r="AG49" s="13">
        <v>7.6950299969292297</v>
      </c>
      <c r="AH49" s="13">
        <v>1</v>
      </c>
      <c r="AI49" s="13">
        <v>0.86</v>
      </c>
      <c r="AJ49" s="13">
        <v>49.742270005712598</v>
      </c>
      <c r="AK49" s="14" t="s">
        <v>39</v>
      </c>
    </row>
    <row r="50" spans="1:37" ht="14.25" customHeight="1" x14ac:dyDescent="0.25">
      <c r="A50" s="12" t="s">
        <v>88</v>
      </c>
      <c r="B50" s="13">
        <v>99.252089999999995</v>
      </c>
      <c r="C50" s="12" t="s">
        <v>38</v>
      </c>
      <c r="D50" s="12" t="s">
        <v>88</v>
      </c>
      <c r="E50" s="13">
        <v>1920.2993984672501</v>
      </c>
      <c r="F50" s="13">
        <v>1849.0149011823</v>
      </c>
      <c r="G50" s="13">
        <v>4602.0125988538002</v>
      </c>
      <c r="H50" s="13">
        <v>4413.4085939583301</v>
      </c>
      <c r="I50" s="13">
        <v>2533.0067976815799</v>
      </c>
      <c r="J50" s="13">
        <v>1585.69559960941</v>
      </c>
      <c r="K50" s="13">
        <v>654.55319876282704</v>
      </c>
      <c r="L50" s="13">
        <v>1962.3019985014801</v>
      </c>
      <c r="M50" s="13">
        <v>195.554399906519</v>
      </c>
      <c r="N50" s="13">
        <v>1118.2175006305599</v>
      </c>
      <c r="O50" s="13">
        <v>7373.4743904487696</v>
      </c>
      <c r="P50" s="13">
        <v>0</v>
      </c>
      <c r="Q50" s="13">
        <v>5438.9208058361</v>
      </c>
      <c r="R50" s="13">
        <v>535.61600384116105</v>
      </c>
      <c r="S50" s="13">
        <v>0</v>
      </c>
      <c r="T50" s="13">
        <v>0</v>
      </c>
      <c r="U50" s="13">
        <v>965.53269405267201</v>
      </c>
      <c r="V50" s="13">
        <v>6404.4534998887702</v>
      </c>
      <c r="W50" s="13">
        <v>121.589900875937</v>
      </c>
      <c r="X50" s="13">
        <v>6405.90169643424</v>
      </c>
      <c r="Y50" s="13">
        <v>778.88629906241101</v>
      </c>
      <c r="Z50" s="13">
        <v>280.46389970422001</v>
      </c>
      <c r="AA50" s="13">
        <v>525.15199509263005</v>
      </c>
      <c r="AB50" s="13">
        <v>0</v>
      </c>
      <c r="AC50" s="13">
        <v>1220.1597959178</v>
      </c>
      <c r="AD50" s="13">
        <v>108.364701018872</v>
      </c>
      <c r="AE50" s="13">
        <v>108.364701018872</v>
      </c>
      <c r="AF50" s="13">
        <v>209.71859987718199</v>
      </c>
      <c r="AG50" s="13">
        <v>20.971859987718201</v>
      </c>
      <c r="AH50" s="13">
        <v>1</v>
      </c>
      <c r="AI50" s="13">
        <v>0.9</v>
      </c>
      <c r="AJ50" s="13">
        <v>158.56955996094101</v>
      </c>
      <c r="AK50" s="14" t="s">
        <v>39</v>
      </c>
    </row>
    <row r="51" spans="1:37" ht="14.25" customHeight="1" x14ac:dyDescent="0.25">
      <c r="A51" s="12" t="s">
        <v>89</v>
      </c>
      <c r="B51" s="13">
        <v>97.785030000000006</v>
      </c>
      <c r="C51" s="12" t="s">
        <v>42</v>
      </c>
      <c r="D51" s="12" t="s">
        <v>89</v>
      </c>
      <c r="E51" s="13">
        <v>4835.2055929033804</v>
      </c>
      <c r="F51" s="13">
        <v>4226.4056055321298</v>
      </c>
      <c r="G51" s="13">
        <v>8276.3951887748008</v>
      </c>
      <c r="H51" s="13">
        <v>7225.8378031554203</v>
      </c>
      <c r="I51" s="13">
        <v>5880.7575939753297</v>
      </c>
      <c r="J51" s="13">
        <v>3436.3648980499602</v>
      </c>
      <c r="K51" s="13">
        <v>1809.6248054646901</v>
      </c>
      <c r="L51" s="13">
        <v>5744.1772942617999</v>
      </c>
      <c r="M51" s="13">
        <v>586.67870000888104</v>
      </c>
      <c r="N51" s="13">
        <v>3303.3610983396502</v>
      </c>
      <c r="O51" s="13">
        <v>19592.397375507298</v>
      </c>
      <c r="P51" s="13">
        <v>0</v>
      </c>
      <c r="Q51" s="13">
        <v>18366.240772908499</v>
      </c>
      <c r="R51" s="13">
        <v>810.23180116713002</v>
      </c>
      <c r="S51" s="13">
        <v>0</v>
      </c>
      <c r="T51" s="13">
        <v>0</v>
      </c>
      <c r="U51" s="13">
        <v>1226.1566025987299</v>
      </c>
      <c r="V51" s="13">
        <v>19592.397375507298</v>
      </c>
      <c r="W51" s="13">
        <v>318.16649699266401</v>
      </c>
      <c r="X51" s="13">
        <v>18366.240772908499</v>
      </c>
      <c r="Y51" s="13">
        <v>2570.3283086118099</v>
      </c>
      <c r="Z51" s="13">
        <v>1187.2972043337099</v>
      </c>
      <c r="AA51" s="13">
        <v>2307.7299904525298</v>
      </c>
      <c r="AB51" s="13">
        <v>0</v>
      </c>
      <c r="AC51" s="13">
        <v>3140.7021993426602</v>
      </c>
      <c r="AD51" s="13">
        <v>297.367800491862</v>
      </c>
      <c r="AE51" s="13">
        <v>297.367800491862</v>
      </c>
      <c r="AF51" s="13">
        <v>586.67870000888104</v>
      </c>
      <c r="AG51" s="13">
        <v>58.667870000888101</v>
      </c>
      <c r="AH51" s="13">
        <v>1</v>
      </c>
      <c r="AI51" s="13">
        <v>0.87</v>
      </c>
      <c r="AJ51" s="13">
        <v>343.63648980499602</v>
      </c>
      <c r="AK51" s="14" t="s">
        <v>39</v>
      </c>
    </row>
    <row r="52" spans="1:37" ht="14.25" customHeight="1" x14ac:dyDescent="0.25">
      <c r="A52" s="12" t="s">
        <v>90</v>
      </c>
      <c r="B52" s="13">
        <v>99.526849999999996</v>
      </c>
      <c r="C52" s="12" t="s">
        <v>38</v>
      </c>
      <c r="D52" s="12" t="s">
        <v>90</v>
      </c>
      <c r="E52" s="13">
        <v>3377.13169320514</v>
      </c>
      <c r="F52" s="13">
        <v>3371.2411036389799</v>
      </c>
      <c r="G52" s="13">
        <v>5239.5299939118804</v>
      </c>
      <c r="H52" s="13">
        <v>5188.6848032421403</v>
      </c>
      <c r="I52" s="13">
        <v>4052.2835928535701</v>
      </c>
      <c r="J52" s="13">
        <v>2531.95799509068</v>
      </c>
      <c r="K52" s="13">
        <v>1207.36880121889</v>
      </c>
      <c r="L52" s="13">
        <v>3912.3023936343702</v>
      </c>
      <c r="M52" s="13">
        <v>378.803299298328</v>
      </c>
      <c r="N52" s="13">
        <v>2399.6588958514099</v>
      </c>
      <c r="O52" s="13">
        <v>11815.4185593246</v>
      </c>
      <c r="P52" s="13">
        <v>0</v>
      </c>
      <c r="Q52" s="13">
        <v>9152.0377659878504</v>
      </c>
      <c r="R52" s="13">
        <v>3785.8579923923699</v>
      </c>
      <c r="S52" s="13">
        <v>0</v>
      </c>
      <c r="T52" s="13">
        <v>0</v>
      </c>
      <c r="U52" s="13">
        <v>2526.2935925182001</v>
      </c>
      <c r="V52" s="13">
        <v>11678.331358506</v>
      </c>
      <c r="W52" s="13">
        <v>198.10309933688399</v>
      </c>
      <c r="X52" s="13">
        <v>9284.3349668445808</v>
      </c>
      <c r="Y52" s="13">
        <v>3192.3453025345302</v>
      </c>
      <c r="Z52" s="13">
        <v>1786.32420061011</v>
      </c>
      <c r="AA52" s="13">
        <v>6675.2687898045397</v>
      </c>
      <c r="AB52" s="13">
        <v>0</v>
      </c>
      <c r="AC52" s="13">
        <v>7502.9229923244602</v>
      </c>
      <c r="AD52" s="13">
        <v>190.62120030952099</v>
      </c>
      <c r="AE52" s="13">
        <v>190.62120030952099</v>
      </c>
      <c r="AF52" s="13">
        <v>379.04769929975703</v>
      </c>
      <c r="AG52" s="13">
        <v>37.9047699299757</v>
      </c>
      <c r="AH52" s="13">
        <v>1</v>
      </c>
      <c r="AI52" s="13">
        <v>0.27</v>
      </c>
      <c r="AJ52" s="13">
        <v>253.195799509068</v>
      </c>
      <c r="AK52" s="14" t="s">
        <v>39</v>
      </c>
    </row>
    <row r="53" spans="1:37" ht="14.25" customHeight="1" x14ac:dyDescent="0.25">
      <c r="A53" s="12" t="s">
        <v>91</v>
      </c>
      <c r="B53" s="13">
        <v>88.266459999999995</v>
      </c>
      <c r="C53" s="12" t="s">
        <v>38</v>
      </c>
      <c r="D53" s="12" t="s">
        <v>91</v>
      </c>
      <c r="E53" s="13">
        <v>567.47330053903704</v>
      </c>
      <c r="F53" s="13">
        <v>582.29470078887198</v>
      </c>
      <c r="G53" s="13">
        <v>1919.2878027969</v>
      </c>
      <c r="H53" s="13">
        <v>1780.76940172951</v>
      </c>
      <c r="I53" s="13">
        <v>808.59420041151998</v>
      </c>
      <c r="J53" s="13">
        <v>443.32769895424298</v>
      </c>
      <c r="K53" s="13">
        <v>278.30380020684203</v>
      </c>
      <c r="L53" s="13">
        <v>588.55050003090605</v>
      </c>
      <c r="M53" s="13">
        <v>86.402699783342499</v>
      </c>
      <c r="N53" s="13">
        <v>280.43889894801401</v>
      </c>
      <c r="O53" s="13">
        <v>2033.8864022953801</v>
      </c>
      <c r="P53" s="13">
        <v>0</v>
      </c>
      <c r="Q53" s="13">
        <v>1368.9629989396799</v>
      </c>
      <c r="R53" s="13">
        <v>143.537000394426</v>
      </c>
      <c r="S53" s="13">
        <v>0</v>
      </c>
      <c r="T53" s="13">
        <v>0</v>
      </c>
      <c r="U53" s="13">
        <v>180.801600341685</v>
      </c>
      <c r="V53" s="13">
        <v>1549.76459928136</v>
      </c>
      <c r="W53" s="13">
        <v>55.3217007498315</v>
      </c>
      <c r="X53" s="13">
        <v>1813.6887018554801</v>
      </c>
      <c r="Y53" s="13">
        <v>322.964500021866</v>
      </c>
      <c r="Z53" s="13">
        <v>120.52869949043099</v>
      </c>
      <c r="AA53" s="13">
        <v>110.037000030279</v>
      </c>
      <c r="AB53" s="13">
        <v>0</v>
      </c>
      <c r="AC53" s="13">
        <v>231.58600196242301</v>
      </c>
      <c r="AD53" s="13">
        <v>47.1769005910174</v>
      </c>
      <c r="AE53" s="13">
        <v>47.1769005910174</v>
      </c>
      <c r="AF53" s="13">
        <v>100.206099810151</v>
      </c>
      <c r="AG53" s="13">
        <v>10.0206099810152</v>
      </c>
      <c r="AH53" s="13">
        <v>1</v>
      </c>
      <c r="AI53" s="13">
        <v>0.92</v>
      </c>
      <c r="AJ53" s="13">
        <v>44.332769895424299</v>
      </c>
      <c r="AK53" s="14" t="s">
        <v>39</v>
      </c>
    </row>
    <row r="54" spans="1:37" ht="14.25" customHeight="1" x14ac:dyDescent="0.25">
      <c r="A54" s="12" t="s">
        <v>92</v>
      </c>
      <c r="B54" s="13">
        <v>91.788060000000002</v>
      </c>
      <c r="C54" s="12" t="s">
        <v>38</v>
      </c>
      <c r="D54" s="12" t="s">
        <v>92</v>
      </c>
      <c r="E54" s="13">
        <v>1006.79810195072</v>
      </c>
      <c r="F54" s="13">
        <v>929.31439907159802</v>
      </c>
      <c r="G54" s="13">
        <v>2102.7785968860799</v>
      </c>
      <c r="H54" s="13">
        <v>1949.30520132273</v>
      </c>
      <c r="I54" s="13">
        <v>1266.78310080028</v>
      </c>
      <c r="J54" s="13">
        <v>758.48660037894297</v>
      </c>
      <c r="K54" s="13">
        <v>394.61220031868999</v>
      </c>
      <c r="L54" s="13">
        <v>1139.0426011531399</v>
      </c>
      <c r="M54" s="13">
        <v>127.504299960157</v>
      </c>
      <c r="N54" s="13">
        <v>625.29890056400495</v>
      </c>
      <c r="O54" s="13">
        <v>4475.9876115033403</v>
      </c>
      <c r="P54" s="13">
        <v>53.245800225064102</v>
      </c>
      <c r="Q54" s="13">
        <v>3905.0994151588502</v>
      </c>
      <c r="R54" s="13">
        <v>243.048000395298</v>
      </c>
      <c r="S54" s="13">
        <v>0</v>
      </c>
      <c r="T54" s="13">
        <v>0</v>
      </c>
      <c r="U54" s="13">
        <v>354.68100255075802</v>
      </c>
      <c r="V54" s="13">
        <v>4206.5346174845499</v>
      </c>
      <c r="W54" s="13">
        <v>69.649300690150994</v>
      </c>
      <c r="X54" s="13">
        <v>4174.5524091776497</v>
      </c>
      <c r="Y54" s="13">
        <v>637.68129943081306</v>
      </c>
      <c r="Z54" s="13">
        <v>272.63149928423098</v>
      </c>
      <c r="AA54" s="13">
        <v>1270.0819972976999</v>
      </c>
      <c r="AB54" s="13">
        <v>0</v>
      </c>
      <c r="AC54" s="13">
        <v>1442.4737956337599</v>
      </c>
      <c r="AD54" s="13">
        <v>64.939699747716006</v>
      </c>
      <c r="AE54" s="13">
        <v>64.939699747716006</v>
      </c>
      <c r="AF54" s="13">
        <v>120.196999951018</v>
      </c>
      <c r="AG54" s="13">
        <v>12.019699995101799</v>
      </c>
      <c r="AH54" s="13">
        <v>0.99</v>
      </c>
      <c r="AI54" s="13">
        <v>0.67</v>
      </c>
      <c r="AJ54" s="13">
        <v>75.848660037894305</v>
      </c>
      <c r="AK54" s="14" t="s">
        <v>39</v>
      </c>
    </row>
    <row r="55" spans="1:37" ht="14.25" customHeight="1" x14ac:dyDescent="0.25">
      <c r="A55" s="12" t="s">
        <v>93</v>
      </c>
      <c r="B55" s="13">
        <v>86.756910000000005</v>
      </c>
      <c r="C55" s="12" t="s">
        <v>38</v>
      </c>
      <c r="D55" s="12" t="s">
        <v>93</v>
      </c>
      <c r="E55" s="13">
        <v>917.35550088700302</v>
      </c>
      <c r="F55" s="13">
        <v>845.52099976876298</v>
      </c>
      <c r="G55" s="13">
        <v>2293.6398046951799</v>
      </c>
      <c r="H55" s="13">
        <v>2106.7596042842601</v>
      </c>
      <c r="I55" s="13">
        <v>1226.4062017850799</v>
      </c>
      <c r="J55" s="13">
        <v>708.31240172986895</v>
      </c>
      <c r="K55" s="13">
        <v>278.33280081229901</v>
      </c>
      <c r="L55" s="13">
        <v>914.84140114787397</v>
      </c>
      <c r="M55" s="13">
        <v>84.753200099781694</v>
      </c>
      <c r="N55" s="13">
        <v>484.667001017122</v>
      </c>
      <c r="O55" s="13">
        <v>4138.0019907802398</v>
      </c>
      <c r="P55" s="13">
        <v>0</v>
      </c>
      <c r="Q55" s="13">
        <v>3411.6129944026502</v>
      </c>
      <c r="R55" s="13">
        <v>259.94800168275799</v>
      </c>
      <c r="S55" s="13">
        <v>0</v>
      </c>
      <c r="T55" s="13">
        <v>0</v>
      </c>
      <c r="U55" s="13">
        <v>404.41799731552601</v>
      </c>
      <c r="V55" s="13">
        <v>3816.0309917181698</v>
      </c>
      <c r="W55" s="13">
        <v>73.222599884451498</v>
      </c>
      <c r="X55" s="13">
        <v>3730.9239933788799</v>
      </c>
      <c r="Y55" s="13">
        <v>278.33280081229901</v>
      </c>
      <c r="Z55" s="13">
        <v>83.098200062500894</v>
      </c>
      <c r="AA55" s="13">
        <v>0</v>
      </c>
      <c r="AB55" s="13">
        <v>0</v>
      </c>
      <c r="AC55" s="13">
        <v>258.48000228404999</v>
      </c>
      <c r="AD55" s="13">
        <v>61.090599902759998</v>
      </c>
      <c r="AE55" s="13">
        <v>61.090599902759998</v>
      </c>
      <c r="AF55" s="13">
        <v>117.45430015863499</v>
      </c>
      <c r="AG55" s="13">
        <v>11.7454300158635</v>
      </c>
      <c r="AH55" s="13">
        <v>1</v>
      </c>
      <c r="AI55" s="13">
        <v>1</v>
      </c>
      <c r="AJ55" s="13">
        <v>70.831240172986895</v>
      </c>
      <c r="AK55" s="14" t="s">
        <v>39</v>
      </c>
    </row>
    <row r="56" spans="1:37" ht="14.25" customHeight="1" x14ac:dyDescent="0.25">
      <c r="A56" s="12" t="s">
        <v>94</v>
      </c>
      <c r="B56" s="13">
        <v>99.199669999999998</v>
      </c>
      <c r="C56" s="12" t="s">
        <v>38</v>
      </c>
      <c r="D56" s="12" t="s">
        <v>94</v>
      </c>
      <c r="E56" s="13">
        <v>1019.54069845596</v>
      </c>
      <c r="F56" s="13">
        <v>956.39939968006399</v>
      </c>
      <c r="G56" s="13">
        <v>4032.10860277346</v>
      </c>
      <c r="H56" s="13">
        <v>3547.4754101778199</v>
      </c>
      <c r="I56" s="13">
        <v>1625.39309939092</v>
      </c>
      <c r="J56" s="13">
        <v>1092.6943986433801</v>
      </c>
      <c r="K56" s="13">
        <v>753.61840100406698</v>
      </c>
      <c r="L56" s="13">
        <v>1341.59449921941</v>
      </c>
      <c r="M56" s="13">
        <v>447.75969865574001</v>
      </c>
      <c r="N56" s="13">
        <v>844.73619859074802</v>
      </c>
      <c r="O56" s="13">
        <v>4807.2262944221702</v>
      </c>
      <c r="P56" s="13">
        <v>1486.30779734161</v>
      </c>
      <c r="Q56" s="13">
        <v>3684.6037997296098</v>
      </c>
      <c r="R56" s="13">
        <v>237.55119987390901</v>
      </c>
      <c r="S56" s="13">
        <v>0</v>
      </c>
      <c r="T56" s="13">
        <v>0</v>
      </c>
      <c r="U56" s="13">
        <v>1980.8352937937</v>
      </c>
      <c r="V56" s="13">
        <v>4179.1312961817002</v>
      </c>
      <c r="W56" s="13">
        <v>66.155499527427295</v>
      </c>
      <c r="X56" s="13">
        <v>4312.6987979700798</v>
      </c>
      <c r="Y56" s="13">
        <v>1089.3994022695099</v>
      </c>
      <c r="Z56" s="13">
        <v>688.69590131523705</v>
      </c>
      <c r="AA56" s="13">
        <v>1877.00400009751</v>
      </c>
      <c r="AB56" s="13">
        <v>0</v>
      </c>
      <c r="AC56" s="13">
        <v>2209.10539979441</v>
      </c>
      <c r="AD56" s="13">
        <v>59.615699800866402</v>
      </c>
      <c r="AE56" s="13">
        <v>59.615699800866402</v>
      </c>
      <c r="AF56" s="13">
        <v>150.464899536724</v>
      </c>
      <c r="AG56" s="13">
        <v>15.046489953672401</v>
      </c>
      <c r="AH56" s="13">
        <v>0.6</v>
      </c>
      <c r="AI56" s="13">
        <v>0.49</v>
      </c>
      <c r="AJ56" s="13">
        <v>109.269439864338</v>
      </c>
      <c r="AK56" s="14" t="s">
        <v>39</v>
      </c>
    </row>
    <row r="57" spans="1:37" ht="14.25" customHeight="1" x14ac:dyDescent="0.25">
      <c r="A57" s="12" t="s">
        <v>95</v>
      </c>
      <c r="B57" s="13">
        <v>99.360290000000006</v>
      </c>
      <c r="C57" s="12" t="s">
        <v>42</v>
      </c>
      <c r="D57" s="12" t="s">
        <v>95</v>
      </c>
      <c r="E57" s="13">
        <v>1002.39810057411</v>
      </c>
      <c r="F57" s="13">
        <v>938.72389999065399</v>
      </c>
      <c r="G57" s="13">
        <v>36235.693142215598</v>
      </c>
      <c r="H57" s="13">
        <v>31594.997387943899</v>
      </c>
      <c r="I57" s="13">
        <v>6140.3892957583103</v>
      </c>
      <c r="J57" s="13">
        <v>4152.2825916786496</v>
      </c>
      <c r="K57" s="13">
        <v>2901.4622013243002</v>
      </c>
      <c r="L57" s="13">
        <v>5534.4964937846698</v>
      </c>
      <c r="M57" s="13">
        <v>1702.35770015204</v>
      </c>
      <c r="N57" s="13">
        <v>3204.6552931080701</v>
      </c>
      <c r="O57" s="13">
        <v>10063.873090646201</v>
      </c>
      <c r="P57" s="13">
        <v>1913.3505067825299</v>
      </c>
      <c r="Q57" s="13">
        <v>8829.88399343938</v>
      </c>
      <c r="R57" s="13">
        <v>277.28799742460302</v>
      </c>
      <c r="S57" s="13">
        <v>0</v>
      </c>
      <c r="T57" s="13">
        <v>0</v>
      </c>
      <c r="U57" s="13">
        <v>2983.9176043411699</v>
      </c>
      <c r="V57" s="13">
        <v>9900.4510909980199</v>
      </c>
      <c r="W57" s="13">
        <v>336.88029923650203</v>
      </c>
      <c r="X57" s="13">
        <v>8993.3059930875897</v>
      </c>
      <c r="Y57" s="13">
        <v>4607.0862959873002</v>
      </c>
      <c r="Z57" s="13">
        <v>2715.7926982409099</v>
      </c>
      <c r="AA57" s="13">
        <v>5715.2790108770096</v>
      </c>
      <c r="AB57" s="13">
        <v>0</v>
      </c>
      <c r="AC57" s="13">
        <v>6582.6318079638304</v>
      </c>
      <c r="AD57" s="13">
        <v>342.34850390846299</v>
      </c>
      <c r="AE57" s="13">
        <v>342.34850390846299</v>
      </c>
      <c r="AF57" s="13">
        <v>586.08070041216695</v>
      </c>
      <c r="AG57" s="13">
        <v>58.608070041216699</v>
      </c>
      <c r="AH57" s="13">
        <v>0.78</v>
      </c>
      <c r="AI57" s="13">
        <v>0.35</v>
      </c>
      <c r="AJ57" s="13">
        <v>415.22825916786502</v>
      </c>
      <c r="AK57" s="14" t="s">
        <v>39</v>
      </c>
    </row>
    <row r="58" spans="1:37" ht="14.25" customHeight="1" x14ac:dyDescent="0.25">
      <c r="A58" s="12" t="s">
        <v>96</v>
      </c>
      <c r="B58" s="13">
        <v>92.127750000000006</v>
      </c>
      <c r="C58" s="12" t="s">
        <v>38</v>
      </c>
      <c r="D58" s="12" t="s">
        <v>96</v>
      </c>
      <c r="E58" s="13">
        <v>1212.7728977715999</v>
      </c>
      <c r="F58" s="13">
        <v>957.69319794968806</v>
      </c>
      <c r="G58" s="13">
        <v>15499.872670333099</v>
      </c>
      <c r="H58" s="13">
        <v>12201.6647950318</v>
      </c>
      <c r="I58" s="13">
        <v>3566.5530072449801</v>
      </c>
      <c r="J58" s="13">
        <v>1838.83030744232</v>
      </c>
      <c r="K58" s="13">
        <v>2650.3087923875</v>
      </c>
      <c r="L58" s="13">
        <v>3473.3588070486799</v>
      </c>
      <c r="M58" s="13">
        <v>1748.8786072913599</v>
      </c>
      <c r="N58" s="13">
        <v>1782.80390717518</v>
      </c>
      <c r="O58" s="13">
        <v>4537.1305258292696</v>
      </c>
      <c r="P58" s="13">
        <v>3775.6506243310901</v>
      </c>
      <c r="Q58" s="13">
        <v>4032.3816244565</v>
      </c>
      <c r="R58" s="13">
        <v>110</v>
      </c>
      <c r="S58" s="13">
        <v>0</v>
      </c>
      <c r="T58" s="13">
        <v>0</v>
      </c>
      <c r="U58" s="13">
        <v>3982.3625248093199</v>
      </c>
      <c r="V58" s="13">
        <v>4239.0935249347203</v>
      </c>
      <c r="W58" s="13">
        <v>229.532002248802</v>
      </c>
      <c r="X58" s="13">
        <v>4330.4186253510397</v>
      </c>
      <c r="Y58" s="13">
        <v>2684.23599251</v>
      </c>
      <c r="Z58" s="13">
        <v>1318.8085964929301</v>
      </c>
      <c r="AA58" s="13">
        <v>1891.5670204609601</v>
      </c>
      <c r="AB58" s="13">
        <v>0</v>
      </c>
      <c r="AC58" s="13">
        <v>2040.49832016602</v>
      </c>
      <c r="AD58" s="13">
        <v>223.49569537304299</v>
      </c>
      <c r="AE58" s="13">
        <v>223.49569537304299</v>
      </c>
      <c r="AF58" s="13">
        <v>551.72540196531895</v>
      </c>
      <c r="AG58" s="13">
        <v>55.172540196531898</v>
      </c>
      <c r="AH58" s="13">
        <v>0.06</v>
      </c>
      <c r="AI58" s="13">
        <v>0.53</v>
      </c>
      <c r="AJ58" s="13">
        <v>183.883030744232</v>
      </c>
      <c r="AK58" s="14" t="s">
        <v>39</v>
      </c>
    </row>
    <row r="59" spans="1:37" ht="14.25" customHeight="1" x14ac:dyDescent="0.25">
      <c r="A59" s="12" t="s">
        <v>97</v>
      </c>
      <c r="B59" s="13">
        <v>30.367170000000002</v>
      </c>
      <c r="C59" s="12" t="s">
        <v>38</v>
      </c>
      <c r="D59" s="12" t="s">
        <v>97</v>
      </c>
      <c r="E59" s="13">
        <v>930.31669956023597</v>
      </c>
      <c r="F59" s="13">
        <v>910.19129361449995</v>
      </c>
      <c r="G59" s="13">
        <v>133.77959981032501</v>
      </c>
      <c r="H59" s="13">
        <v>133.64099981972001</v>
      </c>
      <c r="I59" s="13">
        <v>836.31639789813096</v>
      </c>
      <c r="J59" s="13">
        <v>574.73990129518597</v>
      </c>
      <c r="K59" s="13">
        <v>728.049992616905</v>
      </c>
      <c r="L59" s="13">
        <v>800.52189726591996</v>
      </c>
      <c r="M59" s="13">
        <v>436.98369979558601</v>
      </c>
      <c r="N59" s="13">
        <v>501.67910052381899</v>
      </c>
      <c r="O59" s="13">
        <v>1937.03709911755</v>
      </c>
      <c r="P59" s="13">
        <v>0</v>
      </c>
      <c r="Q59" s="13">
        <v>235.90319823194301</v>
      </c>
      <c r="R59" s="13">
        <v>2.4498000117018801</v>
      </c>
      <c r="S59" s="13">
        <v>44.863999322056799</v>
      </c>
      <c r="T59" s="13">
        <v>0</v>
      </c>
      <c r="U59" s="13">
        <v>1644.92490151374</v>
      </c>
      <c r="V59" s="13">
        <v>1880.82809974568</v>
      </c>
      <c r="W59" s="13">
        <v>45.282301000814201</v>
      </c>
      <c r="X59" s="13">
        <v>239.308198224535</v>
      </c>
      <c r="Y59" s="13">
        <v>780.41999311096697</v>
      </c>
      <c r="Z59" s="13">
        <v>466.89399613938298</v>
      </c>
      <c r="AA59" s="13">
        <v>164.42400035262099</v>
      </c>
      <c r="AB59" s="13">
        <v>44.445000231266</v>
      </c>
      <c r="AC59" s="13">
        <v>1644.9536023036401</v>
      </c>
      <c r="AD59" s="13">
        <v>44.1760002984811</v>
      </c>
      <c r="AE59" s="13">
        <v>44.1760002984811</v>
      </c>
      <c r="AF59" s="13">
        <v>459.42590028120298</v>
      </c>
      <c r="AG59" s="13">
        <v>45.9425900281203</v>
      </c>
      <c r="AH59" s="13">
        <v>1</v>
      </c>
      <c r="AI59" s="13">
        <v>0.3</v>
      </c>
      <c r="AJ59" s="13">
        <v>57.473990129518597</v>
      </c>
      <c r="AK59" s="14" t="s">
        <v>39</v>
      </c>
    </row>
    <row r="60" spans="1:37" ht="14.25" customHeight="1" x14ac:dyDescent="0.25">
      <c r="A60" s="12" t="s">
        <v>98</v>
      </c>
      <c r="B60" s="13">
        <v>93.988650000000007</v>
      </c>
      <c r="C60" s="12" t="s">
        <v>38</v>
      </c>
      <c r="D60" s="12" t="s">
        <v>98</v>
      </c>
      <c r="E60" s="13">
        <v>1316.05770059416</v>
      </c>
      <c r="F60" s="13">
        <v>1149.4085997813099</v>
      </c>
      <c r="G60" s="13">
        <v>22635.356374259602</v>
      </c>
      <c r="H60" s="13">
        <v>19184.454636028098</v>
      </c>
      <c r="I60" s="13">
        <v>4428.1785966081998</v>
      </c>
      <c r="J60" s="13">
        <v>3207.0305997458499</v>
      </c>
      <c r="K60" s="13">
        <v>3118.89500220832</v>
      </c>
      <c r="L60" s="13">
        <v>4303.1882962269101</v>
      </c>
      <c r="M60" s="13">
        <v>2673.2464995637001</v>
      </c>
      <c r="N60" s="13">
        <v>3099.9333995123202</v>
      </c>
      <c r="O60" s="13">
        <v>6063.0896862559002</v>
      </c>
      <c r="P60" s="13">
        <v>4943.7527860887403</v>
      </c>
      <c r="Q60" s="13">
        <v>5498.2664859369397</v>
      </c>
      <c r="R60" s="13">
        <v>280.29179851710802</v>
      </c>
      <c r="S60" s="13">
        <v>0</v>
      </c>
      <c r="T60" s="13">
        <v>0</v>
      </c>
      <c r="U60" s="13">
        <v>5293.7410856848601</v>
      </c>
      <c r="V60" s="13">
        <v>5848.2547855330604</v>
      </c>
      <c r="W60" s="13">
        <v>193.978699068677</v>
      </c>
      <c r="X60" s="13">
        <v>5708.75328665693</v>
      </c>
      <c r="Y60" s="13">
        <v>3417.5749015942201</v>
      </c>
      <c r="Z60" s="13">
        <v>2580.3917057306498</v>
      </c>
      <c r="AA60" s="13">
        <v>3290.9842967884601</v>
      </c>
      <c r="AB60" s="13">
        <v>0</v>
      </c>
      <c r="AC60" s="13">
        <v>3499.8351982235899</v>
      </c>
      <c r="AD60" s="13">
        <v>184.279897623106</v>
      </c>
      <c r="AE60" s="13">
        <v>184.279897623106</v>
      </c>
      <c r="AF60" s="13">
        <v>416.11139990721102</v>
      </c>
      <c r="AG60" s="13">
        <v>41.611139990721099</v>
      </c>
      <c r="AH60" s="13">
        <v>0.1</v>
      </c>
      <c r="AI60" s="13">
        <v>0.4</v>
      </c>
      <c r="AJ60" s="13">
        <v>320.70305997458502</v>
      </c>
      <c r="AK60" s="14" t="s">
        <v>39</v>
      </c>
    </row>
    <row r="61" spans="1:37" ht="14.25" customHeight="1" x14ac:dyDescent="0.25">
      <c r="A61" s="12" t="s">
        <v>99</v>
      </c>
      <c r="B61" s="13">
        <v>53.657040000000002</v>
      </c>
      <c r="C61" s="12" t="s">
        <v>38</v>
      </c>
      <c r="D61" s="12" t="s">
        <v>99</v>
      </c>
      <c r="E61" s="13">
        <v>378.08249932685402</v>
      </c>
      <c r="F61" s="13">
        <v>344.27580003075099</v>
      </c>
      <c r="G61" s="13">
        <v>2939.7173994074001</v>
      </c>
      <c r="H61" s="13">
        <v>2554.8833946467598</v>
      </c>
      <c r="I61" s="13">
        <v>812.77879955949197</v>
      </c>
      <c r="J61" s="13">
        <v>509.60169944484397</v>
      </c>
      <c r="K61" s="13">
        <v>589.51499942334306</v>
      </c>
      <c r="L61" s="13">
        <v>764.766699613632</v>
      </c>
      <c r="M61" s="13">
        <v>351.24529930937598</v>
      </c>
      <c r="N61" s="13">
        <v>458.03599934113299</v>
      </c>
      <c r="O61" s="13">
        <v>2694.59189578007</v>
      </c>
      <c r="P61" s="13">
        <v>1733.1197876334199</v>
      </c>
      <c r="Q61" s="13">
        <v>2255.5648932210202</v>
      </c>
      <c r="R61" s="13">
        <v>162.549399294425</v>
      </c>
      <c r="S61" s="13">
        <v>0</v>
      </c>
      <c r="T61" s="13">
        <v>0</v>
      </c>
      <c r="U61" s="13">
        <v>1975.98078796811</v>
      </c>
      <c r="V61" s="13">
        <v>2498.42589355571</v>
      </c>
      <c r="W61" s="13">
        <v>36.339799556801097</v>
      </c>
      <c r="X61" s="13">
        <v>2451.7308954453802</v>
      </c>
      <c r="Y61" s="13">
        <v>678.16049891227897</v>
      </c>
      <c r="Z61" s="13">
        <v>422.47399843973102</v>
      </c>
      <c r="AA61" s="13">
        <v>1476.1780029377001</v>
      </c>
      <c r="AB61" s="13">
        <v>0</v>
      </c>
      <c r="AC61" s="13">
        <v>1618.1397035541199</v>
      </c>
      <c r="AD61" s="13">
        <v>31.0594998892193</v>
      </c>
      <c r="AE61" s="13">
        <v>31.0594998892193</v>
      </c>
      <c r="AF61" s="13">
        <v>75.007200015963505</v>
      </c>
      <c r="AG61" s="13">
        <v>7.50072000159635</v>
      </c>
      <c r="AH61" s="13">
        <v>0.23</v>
      </c>
      <c r="AI61" s="13">
        <v>0.35</v>
      </c>
      <c r="AJ61" s="13">
        <v>50.960169944484399</v>
      </c>
      <c r="AK61" s="14" t="s">
        <v>39</v>
      </c>
    </row>
    <row r="62" spans="1:37" ht="14.25" customHeight="1" x14ac:dyDescent="0.25">
      <c r="A62" s="12" t="s">
        <v>100</v>
      </c>
      <c r="B62" s="13">
        <v>99.532489999999996</v>
      </c>
      <c r="C62" s="12" t="s">
        <v>38</v>
      </c>
      <c r="D62" s="12" t="s">
        <v>100</v>
      </c>
      <c r="E62" s="13">
        <v>1266.55000269326</v>
      </c>
      <c r="F62" s="13">
        <v>1211.49950109117</v>
      </c>
      <c r="G62" s="13">
        <v>12105.439177877601</v>
      </c>
      <c r="H62" s="13">
        <v>11348.1870047554</v>
      </c>
      <c r="I62" s="13">
        <v>3127.9971994965999</v>
      </c>
      <c r="J62" s="13">
        <v>2011.3573991174501</v>
      </c>
      <c r="K62" s="13">
        <v>2435.74600117824</v>
      </c>
      <c r="L62" s="13">
        <v>2975.0646991870199</v>
      </c>
      <c r="M62" s="13">
        <v>1709.2351990858299</v>
      </c>
      <c r="N62" s="13">
        <v>1933.1991989999201</v>
      </c>
      <c r="O62" s="13">
        <v>4653.8630929379697</v>
      </c>
      <c r="P62" s="13">
        <v>3661.4486909266602</v>
      </c>
      <c r="Q62" s="13">
        <v>4272.7463927045501</v>
      </c>
      <c r="R62" s="13">
        <v>313.62939944863302</v>
      </c>
      <c r="S62" s="13">
        <v>0</v>
      </c>
      <c r="T62" s="13">
        <v>0</v>
      </c>
      <c r="U62" s="13">
        <v>4034.30539105041</v>
      </c>
      <c r="V62" s="13">
        <v>4645.6030928282999</v>
      </c>
      <c r="W62" s="13">
        <v>132.55379944129501</v>
      </c>
      <c r="X62" s="13">
        <v>4272.7463927045501</v>
      </c>
      <c r="Y62" s="13">
        <v>2769.0200012200999</v>
      </c>
      <c r="Z62" s="13">
        <v>1882.9585999629501</v>
      </c>
      <c r="AA62" s="13">
        <v>3154.8820911347898</v>
      </c>
      <c r="AB62" s="13">
        <v>0</v>
      </c>
      <c r="AC62" s="13">
        <v>3375.9309916347302</v>
      </c>
      <c r="AD62" s="13">
        <v>126.12339885706</v>
      </c>
      <c r="AE62" s="13">
        <v>126.12339885706</v>
      </c>
      <c r="AF62" s="13">
        <v>278.32859997027799</v>
      </c>
      <c r="AG62" s="13">
        <v>27.8328599970278</v>
      </c>
      <c r="AH62" s="13">
        <v>0.14000000000000001</v>
      </c>
      <c r="AI62" s="13">
        <v>0.26</v>
      </c>
      <c r="AJ62" s="13">
        <v>201.13573991174499</v>
      </c>
      <c r="AK62" s="14" t="s">
        <v>39</v>
      </c>
    </row>
    <row r="63" spans="1:37" ht="14.25" customHeight="1" x14ac:dyDescent="0.25">
      <c r="A63" s="12" t="s">
        <v>101</v>
      </c>
      <c r="B63" s="13">
        <v>98.509659999999997</v>
      </c>
      <c r="C63" s="12" t="s">
        <v>38</v>
      </c>
      <c r="D63" s="12" t="s">
        <v>101</v>
      </c>
      <c r="E63" s="13">
        <v>663.56459957415098</v>
      </c>
      <c r="F63" s="13">
        <v>618.71789965638197</v>
      </c>
      <c r="G63" s="13">
        <v>3820.47479140412</v>
      </c>
      <c r="H63" s="13">
        <v>3361.3176080706198</v>
      </c>
      <c r="I63" s="13">
        <v>1241.7473983047701</v>
      </c>
      <c r="J63" s="13">
        <v>792.92059931607196</v>
      </c>
      <c r="K63" s="13">
        <v>512.97389958370297</v>
      </c>
      <c r="L63" s="13">
        <v>1158.5060982836401</v>
      </c>
      <c r="M63" s="13">
        <v>243.24259996780901</v>
      </c>
      <c r="N63" s="13">
        <v>720.49099930834905</v>
      </c>
      <c r="O63" s="13">
        <v>2952.3291069297002</v>
      </c>
      <c r="P63" s="13">
        <v>381.50839660828899</v>
      </c>
      <c r="Q63" s="13">
        <v>1659.47619920084</v>
      </c>
      <c r="R63" s="13">
        <v>87.866798765957398</v>
      </c>
      <c r="S63" s="13">
        <v>0</v>
      </c>
      <c r="T63" s="13">
        <v>0</v>
      </c>
      <c r="U63" s="13">
        <v>1381.93190285232</v>
      </c>
      <c r="V63" s="13">
        <v>2659.8997054448701</v>
      </c>
      <c r="W63" s="13">
        <v>58.461399836887701</v>
      </c>
      <c r="X63" s="13">
        <v>1931.6158005432201</v>
      </c>
      <c r="Y63" s="13">
        <v>988.34080061791599</v>
      </c>
      <c r="Z63" s="13">
        <v>623.16460115268296</v>
      </c>
      <c r="AA63" s="13">
        <v>1027.00999620417</v>
      </c>
      <c r="AB63" s="13">
        <v>0</v>
      </c>
      <c r="AC63" s="13">
        <v>1839.5527998579801</v>
      </c>
      <c r="AD63" s="13">
        <v>61.375100098150199</v>
      </c>
      <c r="AE63" s="13">
        <v>61.375100098150199</v>
      </c>
      <c r="AF63" s="13">
        <v>186.234699980225</v>
      </c>
      <c r="AG63" s="13">
        <v>18.6234699980225</v>
      </c>
      <c r="AH63" s="13">
        <v>0.77</v>
      </c>
      <c r="AI63" s="13">
        <v>0.38</v>
      </c>
      <c r="AJ63" s="13">
        <v>79.292059931607199</v>
      </c>
      <c r="AK63" s="14" t="s">
        <v>39</v>
      </c>
    </row>
    <row r="64" spans="1:37" ht="14.25" customHeight="1" x14ac:dyDescent="0.25">
      <c r="A64" s="12" t="s">
        <v>102</v>
      </c>
      <c r="B64" s="13">
        <v>98.971860000000007</v>
      </c>
      <c r="C64" s="12" t="s">
        <v>38</v>
      </c>
      <c r="D64" s="12" t="s">
        <v>102</v>
      </c>
      <c r="E64" s="13">
        <v>885.37348039092603</v>
      </c>
      <c r="F64" s="13">
        <v>883.97867903060398</v>
      </c>
      <c r="G64" s="14" t="s">
        <v>39</v>
      </c>
      <c r="H64" s="14" t="s">
        <v>39</v>
      </c>
      <c r="I64" s="13">
        <v>785.88458123121404</v>
      </c>
      <c r="J64" s="13">
        <v>573.41838768310902</v>
      </c>
      <c r="K64" s="13">
        <v>624.61078227963401</v>
      </c>
      <c r="L64" s="13">
        <v>785.88458123121404</v>
      </c>
      <c r="M64" s="13">
        <v>366.238790967037</v>
      </c>
      <c r="N64" s="13">
        <v>560.16708762710903</v>
      </c>
      <c r="O64" s="13">
        <v>1487.05169529095</v>
      </c>
      <c r="P64" s="13">
        <v>0</v>
      </c>
      <c r="Q64" s="13">
        <v>361.56099787354401</v>
      </c>
      <c r="R64" s="14" t="s">
        <v>39</v>
      </c>
      <c r="S64" s="13">
        <v>0</v>
      </c>
      <c r="T64" s="13">
        <v>0</v>
      </c>
      <c r="U64" s="13">
        <v>1125.49069741741</v>
      </c>
      <c r="V64" s="13">
        <v>1487.05169529095</v>
      </c>
      <c r="W64" s="13">
        <v>37.493799082934899</v>
      </c>
      <c r="X64" s="13">
        <v>361.56099787354401</v>
      </c>
      <c r="Y64" s="13">
        <v>784.49397934221702</v>
      </c>
      <c r="Z64" s="13">
        <v>559.27848703367704</v>
      </c>
      <c r="AA64" s="13">
        <v>361.55300122499398</v>
      </c>
      <c r="AB64" s="13">
        <v>0</v>
      </c>
      <c r="AC64" s="13">
        <v>1435.11859506369</v>
      </c>
      <c r="AD64" s="13">
        <v>33.543200235813799</v>
      </c>
      <c r="AE64" s="13">
        <v>33.543200235813799</v>
      </c>
      <c r="AF64" s="13">
        <v>366.238790967037</v>
      </c>
      <c r="AG64" s="13">
        <v>36.623879096703703</v>
      </c>
      <c r="AH64" s="13">
        <v>1</v>
      </c>
      <c r="AI64" s="13">
        <v>0</v>
      </c>
      <c r="AJ64" s="13">
        <v>57.3418387683109</v>
      </c>
      <c r="AK64" s="14" t="s">
        <v>39</v>
      </c>
    </row>
    <row r="65" spans="1:37" ht="14.25" customHeight="1" x14ac:dyDescent="0.25">
      <c r="A65" s="12" t="s">
        <v>103</v>
      </c>
      <c r="B65" s="13">
        <v>20.972079999999998</v>
      </c>
      <c r="C65" s="12" t="s">
        <v>38</v>
      </c>
      <c r="D65" s="12" t="s">
        <v>103</v>
      </c>
      <c r="E65" s="13">
        <v>1167.2468016544201</v>
      </c>
      <c r="F65" s="13">
        <v>1158.3754017141</v>
      </c>
      <c r="G65" s="13">
        <v>2168.0147972466798</v>
      </c>
      <c r="H65" s="13">
        <v>2162.1869972657701</v>
      </c>
      <c r="I65" s="13">
        <v>1287.8844010851999</v>
      </c>
      <c r="J65" s="13">
        <v>659.26660125779699</v>
      </c>
      <c r="K65" s="13">
        <v>1062.57160052207</v>
      </c>
      <c r="L65" s="13">
        <v>1227.6215011565801</v>
      </c>
      <c r="M65" s="13">
        <v>398.85010012977699</v>
      </c>
      <c r="N65" s="13">
        <v>540.20840096442396</v>
      </c>
      <c r="O65" s="13">
        <v>8324.7275055083392</v>
      </c>
      <c r="P65" s="13">
        <v>0</v>
      </c>
      <c r="Q65" s="13">
        <v>1338.7834015246499</v>
      </c>
      <c r="R65" s="13">
        <v>567.80120721319702</v>
      </c>
      <c r="S65" s="13">
        <v>170.48649899289001</v>
      </c>
      <c r="T65" s="13">
        <v>144.53999841213201</v>
      </c>
      <c r="U65" s="13">
        <v>5495.3785976795498</v>
      </c>
      <c r="V65" s="13">
        <v>6834.1619992041997</v>
      </c>
      <c r="W65" s="13">
        <v>76.849999838683303</v>
      </c>
      <c r="X65" s="13">
        <v>2795.18240698101</v>
      </c>
      <c r="Y65" s="13">
        <v>1217.7811012166801</v>
      </c>
      <c r="Z65" s="13">
        <v>517.48130110429304</v>
      </c>
      <c r="AA65" s="13">
        <v>1337.9059022813999</v>
      </c>
      <c r="AB65" s="13">
        <v>143.13999879360199</v>
      </c>
      <c r="AC65" s="13">
        <v>6816.05679551512</v>
      </c>
      <c r="AD65" s="13">
        <v>77.460700522940897</v>
      </c>
      <c r="AE65" s="13">
        <v>77.460700522940897</v>
      </c>
      <c r="AF65" s="13">
        <v>400.168800125372</v>
      </c>
      <c r="AG65" s="13">
        <v>40.0168800125372</v>
      </c>
      <c r="AH65" s="13">
        <v>1</v>
      </c>
      <c r="AI65" s="13">
        <v>0</v>
      </c>
      <c r="AJ65" s="13">
        <v>65.926660125779705</v>
      </c>
      <c r="AK65" s="14" t="s">
        <v>39</v>
      </c>
    </row>
    <row r="66" spans="1:37" ht="14.25" customHeight="1" x14ac:dyDescent="0.25">
      <c r="A66" s="12" t="s">
        <v>104</v>
      </c>
      <c r="B66" s="13">
        <v>67.249110000000002</v>
      </c>
      <c r="C66" s="12" t="s">
        <v>38</v>
      </c>
      <c r="D66" s="12" t="s">
        <v>104</v>
      </c>
      <c r="E66" s="13">
        <v>2086.0708027939299</v>
      </c>
      <c r="F66" s="13">
        <v>2084.2267027718899</v>
      </c>
      <c r="G66" s="13">
        <v>3431.5818151129602</v>
      </c>
      <c r="H66" s="13">
        <v>3431.1114150264498</v>
      </c>
      <c r="I66" s="13">
        <v>2105.9238030154602</v>
      </c>
      <c r="J66" s="13">
        <v>1218.2451039560401</v>
      </c>
      <c r="K66" s="13">
        <v>1193.00490043985</v>
      </c>
      <c r="L66" s="13">
        <v>1314.8433013097199</v>
      </c>
      <c r="M66" s="13">
        <v>366.527301390182</v>
      </c>
      <c r="N66" s="13">
        <v>718.964002889428</v>
      </c>
      <c r="O66" s="13">
        <v>19501.9664950099</v>
      </c>
      <c r="P66" s="13">
        <v>0</v>
      </c>
      <c r="Q66" s="13">
        <v>1677.4681053506199</v>
      </c>
      <c r="R66" s="13">
        <v>1155.57500588894</v>
      </c>
      <c r="S66" s="13">
        <v>12485.4702017568</v>
      </c>
      <c r="T66" s="13">
        <v>0</v>
      </c>
      <c r="U66" s="13">
        <v>3545.9184012619598</v>
      </c>
      <c r="V66" s="13">
        <v>5223.38650661258</v>
      </c>
      <c r="W66" s="13">
        <v>167.516100147331</v>
      </c>
      <c r="X66" s="13">
        <v>3470.5778919911099</v>
      </c>
      <c r="Y66" s="13">
        <v>1301.6063012526799</v>
      </c>
      <c r="Z66" s="13">
        <v>558.28910182420805</v>
      </c>
      <c r="AA66" s="13">
        <v>935.38269992917799</v>
      </c>
      <c r="AB66" s="13">
        <v>0</v>
      </c>
      <c r="AC66" s="13">
        <v>4435.7988036793504</v>
      </c>
      <c r="AD66" s="13">
        <v>143.12779748665301</v>
      </c>
      <c r="AE66" s="13">
        <v>143.12779748665301</v>
      </c>
      <c r="AF66" s="13">
        <v>724.183401541173</v>
      </c>
      <c r="AG66" s="13">
        <v>72.418340154117303</v>
      </c>
      <c r="AH66" s="13">
        <v>1</v>
      </c>
      <c r="AI66" s="13">
        <v>0.44</v>
      </c>
      <c r="AJ66" s="13">
        <v>121.82451039560399</v>
      </c>
      <c r="AK66" s="14" t="s">
        <v>39</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F0FD3-439B-45B7-A1CD-4E1A8D14F7EF}">
  <sheetPr codeName="Sheet6"/>
  <dimension ref="B4:AK62"/>
  <sheetViews>
    <sheetView showGridLines="0" zoomScale="55" zoomScaleNormal="55" workbookViewId="0">
      <selection activeCell="D1" sqref="D1"/>
    </sheetView>
  </sheetViews>
  <sheetFormatPr defaultRowHeight="14.4" x14ac:dyDescent="0.3"/>
  <cols>
    <col min="2" max="2" width="37" bestFit="1" customWidth="1"/>
    <col min="3" max="3" width="75.88671875" bestFit="1" customWidth="1"/>
    <col min="4" max="4" width="61.44140625" customWidth="1"/>
    <col min="41" max="41" width="14.33203125" customWidth="1"/>
  </cols>
  <sheetData>
    <row r="4" spans="2:37" ht="15" thickBot="1" x14ac:dyDescent="0.35">
      <c r="B4" s="264"/>
      <c r="C4" s="264"/>
      <c r="D4" s="264"/>
      <c r="J4" s="311" t="s">
        <v>387</v>
      </c>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row>
    <row r="5" spans="2:37" x14ac:dyDescent="0.3">
      <c r="B5" s="271" t="s">
        <v>0</v>
      </c>
      <c r="C5" s="272" t="s">
        <v>152</v>
      </c>
      <c r="D5" s="273" t="s">
        <v>154</v>
      </c>
    </row>
    <row r="6" spans="2:37" x14ac:dyDescent="0.3">
      <c r="B6" s="265" t="s">
        <v>62</v>
      </c>
      <c r="C6" s="266">
        <v>0.97017882198063377</v>
      </c>
      <c r="D6" s="267">
        <v>0.10163198068118745</v>
      </c>
    </row>
    <row r="7" spans="2:37" x14ac:dyDescent="0.3">
      <c r="B7" s="265" t="s">
        <v>71</v>
      </c>
      <c r="C7" s="266">
        <v>0.85658627990520575</v>
      </c>
      <c r="D7" s="267">
        <v>0.61239914422075625</v>
      </c>
    </row>
    <row r="8" spans="2:37" x14ac:dyDescent="0.3">
      <c r="B8" s="265" t="s">
        <v>148</v>
      </c>
      <c r="C8" s="266">
        <v>0.8137480024480378</v>
      </c>
      <c r="D8" s="267">
        <v>0.23378282385165733</v>
      </c>
    </row>
    <row r="9" spans="2:37" x14ac:dyDescent="0.3">
      <c r="B9" s="265" t="s">
        <v>52</v>
      </c>
      <c r="C9" s="266">
        <v>0.80048532123079841</v>
      </c>
      <c r="D9" s="267">
        <v>0.25594358017424546</v>
      </c>
    </row>
    <row r="10" spans="2:37" x14ac:dyDescent="0.3">
      <c r="B10" s="265" t="s">
        <v>122</v>
      </c>
      <c r="C10" s="266">
        <v>0.74990076549159268</v>
      </c>
      <c r="D10" s="267">
        <v>0.32844335974727445</v>
      </c>
    </row>
    <row r="11" spans="2:37" x14ac:dyDescent="0.3">
      <c r="B11" s="265" t="s">
        <v>125</v>
      </c>
      <c r="C11" s="266">
        <v>0.7430362808375639</v>
      </c>
      <c r="D11" s="267">
        <v>0.49347282278862004</v>
      </c>
    </row>
    <row r="12" spans="2:37" x14ac:dyDescent="0.3">
      <c r="B12" s="265" t="s">
        <v>58</v>
      </c>
      <c r="C12" s="266">
        <v>0.7325158701236294</v>
      </c>
      <c r="D12" s="267">
        <v>0.37803545412120282</v>
      </c>
    </row>
    <row r="13" spans="2:37" x14ac:dyDescent="0.3">
      <c r="B13" s="265" t="s">
        <v>44</v>
      </c>
      <c r="C13" s="266">
        <v>0.71287793057160931</v>
      </c>
      <c r="D13" s="267">
        <v>0.53361579384285585</v>
      </c>
    </row>
    <row r="14" spans="2:37" x14ac:dyDescent="0.3">
      <c r="B14" s="265" t="s">
        <v>47</v>
      </c>
      <c r="C14" s="266">
        <v>0.66980253066179651</v>
      </c>
      <c r="D14" s="267">
        <v>0.62359418949731216</v>
      </c>
    </row>
    <row r="15" spans="2:37" x14ac:dyDescent="0.3">
      <c r="B15" s="265" t="s">
        <v>50</v>
      </c>
      <c r="C15" s="266">
        <v>0.645173572452025</v>
      </c>
      <c r="D15" s="267">
        <v>0.47055235073698687</v>
      </c>
    </row>
    <row r="16" spans="2:37" x14ac:dyDescent="0.3">
      <c r="B16" s="265" t="s">
        <v>124</v>
      </c>
      <c r="C16" s="266">
        <v>0.6208167764005339</v>
      </c>
      <c r="D16" s="267">
        <v>0.5541851126593188</v>
      </c>
    </row>
    <row r="17" spans="2:4" x14ac:dyDescent="0.3">
      <c r="B17" s="265" t="s">
        <v>45</v>
      </c>
      <c r="C17" s="266">
        <v>0.61860473834736263</v>
      </c>
      <c r="D17" s="267">
        <v>0.51453702503496457</v>
      </c>
    </row>
    <row r="18" spans="2:4" x14ac:dyDescent="0.3">
      <c r="B18" s="265" t="s">
        <v>59</v>
      </c>
      <c r="C18" s="266">
        <v>0.47379615284878079</v>
      </c>
      <c r="D18" s="267">
        <v>0.66971984585887978</v>
      </c>
    </row>
    <row r="19" spans="2:4" x14ac:dyDescent="0.3">
      <c r="B19" s="265" t="s">
        <v>53</v>
      </c>
      <c r="C19" s="266">
        <v>0.47291601982172415</v>
      </c>
      <c r="D19" s="267">
        <v>0.48440165570722787</v>
      </c>
    </row>
    <row r="20" spans="2:4" x14ac:dyDescent="0.3">
      <c r="B20" s="265" t="s">
        <v>46</v>
      </c>
      <c r="C20" s="266">
        <v>0.45139159599014167</v>
      </c>
      <c r="D20" s="267">
        <v>0.7184638508226292</v>
      </c>
    </row>
    <row r="21" spans="2:4" x14ac:dyDescent="0.3">
      <c r="B21" s="265" t="s">
        <v>66</v>
      </c>
      <c r="C21" s="266">
        <v>0.41335327269082667</v>
      </c>
      <c r="D21" s="267">
        <v>0.38810364969969924</v>
      </c>
    </row>
    <row r="22" spans="2:4" x14ac:dyDescent="0.3">
      <c r="B22" s="265" t="s">
        <v>41</v>
      </c>
      <c r="C22" s="266">
        <v>0.39315479395731695</v>
      </c>
      <c r="D22" s="267">
        <v>0.67264172567353708</v>
      </c>
    </row>
    <row r="23" spans="2:4" x14ac:dyDescent="0.3">
      <c r="B23" s="265" t="s">
        <v>131</v>
      </c>
      <c r="C23" s="266">
        <v>0.34616985806385991</v>
      </c>
      <c r="D23" s="267">
        <v>0.65681508541276934</v>
      </c>
    </row>
    <row r="24" spans="2:4" x14ac:dyDescent="0.3">
      <c r="B24" s="265" t="s">
        <v>126</v>
      </c>
      <c r="C24" s="266">
        <v>0.33560892782477836</v>
      </c>
      <c r="D24" s="267">
        <v>0.73034473824558821</v>
      </c>
    </row>
    <row r="25" spans="2:4" x14ac:dyDescent="0.3">
      <c r="B25" s="265" t="s">
        <v>123</v>
      </c>
      <c r="C25" s="266">
        <v>0.19729059401807578</v>
      </c>
      <c r="D25" s="267">
        <v>0.91357651831746212</v>
      </c>
    </row>
    <row r="26" spans="2:4" x14ac:dyDescent="0.3">
      <c r="B26" s="265" t="s">
        <v>150</v>
      </c>
      <c r="C26" s="266">
        <v>0.17774893703927652</v>
      </c>
      <c r="D26" s="267">
        <v>0.67651049804161945</v>
      </c>
    </row>
    <row r="27" spans="2:4" x14ac:dyDescent="0.3">
      <c r="B27" s="265" t="s">
        <v>130</v>
      </c>
      <c r="C27" s="266">
        <v>0.17478950243333741</v>
      </c>
      <c r="D27" s="267">
        <v>0.63241186379933412</v>
      </c>
    </row>
    <row r="28" spans="2:4" x14ac:dyDescent="0.3">
      <c r="B28" s="265" t="s">
        <v>127</v>
      </c>
      <c r="C28" s="266">
        <v>0.17119417602855161</v>
      </c>
      <c r="D28" s="267">
        <v>0.76488565388796426</v>
      </c>
    </row>
    <row r="29" spans="2:4" x14ac:dyDescent="0.3">
      <c r="B29" s="265" t="s">
        <v>128</v>
      </c>
      <c r="C29" s="266">
        <v>0.16429909631931791</v>
      </c>
      <c r="D29" s="267">
        <v>0.91011369986634094</v>
      </c>
    </row>
    <row r="30" spans="2:4" ht="15" thickBot="1" x14ac:dyDescent="0.35">
      <c r="B30" s="268" t="s">
        <v>76</v>
      </c>
      <c r="C30" s="269">
        <v>0.12740238894994382</v>
      </c>
      <c r="D30" s="270">
        <v>0.44235806672899669</v>
      </c>
    </row>
    <row r="53" spans="11:32" ht="15" customHeight="1" x14ac:dyDescent="0.3"/>
    <row r="54" spans="11:32" ht="61.5" customHeight="1" x14ac:dyDescent="0.3">
      <c r="K54" s="294" t="s">
        <v>151</v>
      </c>
      <c r="L54" s="294"/>
      <c r="M54" s="294"/>
      <c r="N54" s="294"/>
      <c r="O54" s="294"/>
      <c r="P54" s="294"/>
      <c r="Q54" s="294"/>
      <c r="R54" s="294"/>
      <c r="S54" s="294"/>
      <c r="T54" s="294"/>
      <c r="U54" s="294"/>
      <c r="V54" s="294"/>
      <c r="W54" s="294"/>
      <c r="X54" s="294"/>
      <c r="Y54" s="294"/>
      <c r="Z54" s="294"/>
      <c r="AA54" s="294"/>
      <c r="AB54" s="294"/>
      <c r="AC54" s="294"/>
      <c r="AD54" s="294"/>
      <c r="AE54" s="294"/>
      <c r="AF54" s="294"/>
    </row>
    <row r="55" spans="11:32" x14ac:dyDescent="0.3">
      <c r="K55" s="220"/>
      <c r="L55" s="220"/>
      <c r="M55" s="220"/>
      <c r="N55" s="220"/>
      <c r="O55" s="220"/>
      <c r="P55" s="220"/>
      <c r="Q55" s="220"/>
      <c r="R55" s="220"/>
      <c r="S55" s="220"/>
      <c r="T55" s="220"/>
      <c r="U55" s="220"/>
      <c r="V55" s="220"/>
      <c r="W55" s="220"/>
      <c r="X55" s="220"/>
      <c r="Y55" s="220"/>
      <c r="Z55" s="220"/>
    </row>
    <row r="56" spans="11:32" x14ac:dyDescent="0.3">
      <c r="K56" s="220"/>
      <c r="L56" s="220"/>
      <c r="M56" s="220"/>
      <c r="N56" s="220"/>
      <c r="O56" s="220"/>
      <c r="P56" s="220"/>
      <c r="Q56" s="220"/>
      <c r="R56" s="220"/>
      <c r="S56" s="220"/>
      <c r="T56" s="220"/>
      <c r="U56" s="220"/>
      <c r="V56" s="220"/>
      <c r="W56" s="220"/>
      <c r="X56" s="220"/>
      <c r="Y56" s="220"/>
      <c r="Z56" s="220"/>
    </row>
    <row r="57" spans="11:32" x14ac:dyDescent="0.3">
      <c r="K57" s="220"/>
      <c r="L57" s="220"/>
      <c r="M57" s="220"/>
      <c r="N57" s="220"/>
      <c r="O57" s="220"/>
      <c r="P57" s="220"/>
      <c r="Q57" s="220"/>
      <c r="R57" s="220"/>
      <c r="S57" s="220"/>
      <c r="T57" s="220"/>
      <c r="U57" s="220"/>
      <c r="V57" s="220"/>
      <c r="W57" s="220"/>
      <c r="X57" s="220"/>
      <c r="Y57" s="220"/>
      <c r="Z57" s="220"/>
    </row>
    <row r="58" spans="11:32" x14ac:dyDescent="0.3">
      <c r="K58" s="220"/>
      <c r="L58" s="220"/>
      <c r="M58" s="220"/>
      <c r="N58" s="220"/>
      <c r="O58" s="220"/>
      <c r="P58" s="220"/>
      <c r="Q58" s="220"/>
      <c r="R58" s="220"/>
      <c r="S58" s="220"/>
      <c r="T58" s="220"/>
      <c r="U58" s="220"/>
      <c r="V58" s="220"/>
      <c r="W58" s="220"/>
      <c r="X58" s="220"/>
      <c r="Y58" s="220"/>
      <c r="Z58" s="220"/>
    </row>
    <row r="59" spans="11:32" x14ac:dyDescent="0.3">
      <c r="K59" s="220"/>
      <c r="L59" s="220"/>
      <c r="M59" s="220"/>
      <c r="N59" s="220"/>
      <c r="O59" s="220"/>
      <c r="P59" s="220"/>
      <c r="Q59" s="220"/>
      <c r="R59" s="220"/>
      <c r="S59" s="220"/>
      <c r="T59" s="220"/>
      <c r="U59" s="220"/>
      <c r="V59" s="220"/>
      <c r="W59" s="220"/>
      <c r="X59" s="220"/>
      <c r="Y59" s="220"/>
      <c r="Z59" s="220"/>
    </row>
    <row r="60" spans="11:32" x14ac:dyDescent="0.3">
      <c r="K60" s="220"/>
      <c r="L60" s="220"/>
      <c r="M60" s="220"/>
      <c r="N60" s="220"/>
      <c r="O60" s="220"/>
      <c r="P60" s="220"/>
      <c r="Q60" s="220"/>
      <c r="R60" s="220"/>
      <c r="S60" s="220"/>
      <c r="T60" s="220"/>
      <c r="U60" s="220"/>
      <c r="V60" s="220"/>
      <c r="W60" s="220"/>
      <c r="X60" s="220"/>
      <c r="Y60" s="220"/>
      <c r="Z60" s="220"/>
    </row>
    <row r="61" spans="11:32" x14ac:dyDescent="0.3">
      <c r="K61" s="220"/>
      <c r="L61" s="220"/>
      <c r="M61" s="220"/>
      <c r="N61" s="220"/>
      <c r="O61" s="220"/>
      <c r="P61" s="220"/>
      <c r="Q61" s="220"/>
      <c r="R61" s="220"/>
      <c r="S61" s="220"/>
      <c r="T61" s="220"/>
      <c r="U61" s="220"/>
      <c r="V61" s="220"/>
      <c r="W61" s="220"/>
      <c r="X61" s="220"/>
      <c r="Y61" s="220"/>
      <c r="Z61" s="220"/>
    </row>
    <row r="62" spans="11:32" x14ac:dyDescent="0.3">
      <c r="K62" s="220"/>
      <c r="L62" s="220"/>
      <c r="M62" s="220"/>
      <c r="N62" s="220"/>
      <c r="O62" s="220"/>
      <c r="P62" s="220"/>
      <c r="Q62" s="220"/>
      <c r="R62" s="220"/>
      <c r="S62" s="220"/>
      <c r="T62" s="220"/>
      <c r="U62" s="220"/>
      <c r="V62" s="220"/>
      <c r="W62" s="220"/>
      <c r="X62" s="220"/>
      <c r="Y62" s="220"/>
      <c r="Z62" s="220"/>
    </row>
  </sheetData>
  <mergeCells count="2">
    <mergeCell ref="J4:AK4"/>
    <mergeCell ref="K54:AF5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13C74-F41C-4849-9106-FB06DA6B2383}">
  <dimension ref="B2:M38"/>
  <sheetViews>
    <sheetView showGridLines="0" zoomScale="55" zoomScaleNormal="55" workbookViewId="0">
      <selection activeCell="AM38" sqref="AM38"/>
    </sheetView>
  </sheetViews>
  <sheetFormatPr defaultRowHeight="14.4" x14ac:dyDescent="0.3"/>
  <cols>
    <col min="3" max="3" width="12" customWidth="1"/>
    <col min="4" max="4" width="13.6640625" customWidth="1"/>
    <col min="5" max="5" width="14.88671875" customWidth="1"/>
    <col min="6" max="6" width="12" customWidth="1"/>
    <col min="7" max="7" width="12.33203125" customWidth="1"/>
    <col min="8" max="8" width="14.109375" customWidth="1"/>
    <col min="9" max="9" width="14.33203125" customWidth="1"/>
    <col min="10" max="10" width="11.88671875" customWidth="1"/>
    <col min="11" max="11" width="12.33203125" customWidth="1"/>
    <col min="13" max="13" width="11" customWidth="1"/>
  </cols>
  <sheetData>
    <row r="2" spans="2:13" x14ac:dyDescent="0.3">
      <c r="B2" s="311" t="s">
        <v>259</v>
      </c>
      <c r="C2" s="311"/>
      <c r="D2" s="311"/>
      <c r="E2" s="311"/>
      <c r="F2" s="311"/>
      <c r="G2" s="311"/>
      <c r="H2" s="311"/>
      <c r="I2" s="311"/>
      <c r="J2" s="311"/>
      <c r="K2" s="311"/>
    </row>
    <row r="3" spans="2:13" ht="15" thickBot="1" x14ac:dyDescent="0.35"/>
    <row r="4" spans="2:13" ht="15" thickBot="1" x14ac:dyDescent="0.35">
      <c r="B4" s="315" t="s">
        <v>261</v>
      </c>
      <c r="C4" s="317" t="s">
        <v>0</v>
      </c>
      <c r="D4" s="317" t="s">
        <v>262</v>
      </c>
      <c r="E4" s="157" t="s">
        <v>263</v>
      </c>
      <c r="F4" s="319" t="s">
        <v>264</v>
      </c>
      <c r="G4" s="319"/>
      <c r="H4" s="319" t="s">
        <v>265</v>
      </c>
      <c r="I4" s="319"/>
      <c r="J4" s="319" t="s">
        <v>266</v>
      </c>
      <c r="K4" s="320"/>
      <c r="L4" s="312"/>
      <c r="M4" s="313" t="s">
        <v>267</v>
      </c>
    </row>
    <row r="5" spans="2:13" ht="41.4" x14ac:dyDescent="0.3">
      <c r="B5" s="316"/>
      <c r="C5" s="318"/>
      <c r="D5" s="318"/>
      <c r="E5" s="158" t="s">
        <v>268</v>
      </c>
      <c r="F5" s="158" t="s">
        <v>269</v>
      </c>
      <c r="G5" s="158" t="s">
        <v>270</v>
      </c>
      <c r="H5" s="158" t="s">
        <v>271</v>
      </c>
      <c r="I5" s="158" t="s">
        <v>272</v>
      </c>
      <c r="J5" s="158" t="s">
        <v>273</v>
      </c>
      <c r="K5" s="159" t="s">
        <v>274</v>
      </c>
      <c r="L5" s="312"/>
      <c r="M5" s="314"/>
    </row>
    <row r="6" spans="2:13" ht="26.4" x14ac:dyDescent="0.3">
      <c r="B6" s="160">
        <v>1</v>
      </c>
      <c r="C6" s="161" t="s">
        <v>47</v>
      </c>
      <c r="D6" s="162" t="s">
        <v>275</v>
      </c>
      <c r="E6" s="163" t="s">
        <v>42</v>
      </c>
      <c r="F6" s="163" t="s">
        <v>42</v>
      </c>
      <c r="G6" s="163" t="s">
        <v>42</v>
      </c>
      <c r="H6" s="164" t="s">
        <v>42</v>
      </c>
      <c r="I6" s="163" t="s">
        <v>42</v>
      </c>
      <c r="J6" s="165">
        <v>0.35</v>
      </c>
      <c r="K6" s="166">
        <v>2050</v>
      </c>
      <c r="L6" s="312"/>
      <c r="M6" s="167" t="s">
        <v>42</v>
      </c>
    </row>
    <row r="7" spans="2:13" ht="26.4" x14ac:dyDescent="0.3">
      <c r="B7" s="168">
        <v>2</v>
      </c>
      <c r="C7" s="169" t="s">
        <v>276</v>
      </c>
      <c r="D7" s="170" t="s">
        <v>275</v>
      </c>
      <c r="E7" s="171" t="s">
        <v>42</v>
      </c>
      <c r="F7" s="171" t="s">
        <v>42</v>
      </c>
      <c r="G7" s="171" t="s">
        <v>42</v>
      </c>
      <c r="H7" s="172" t="s">
        <v>277</v>
      </c>
      <c r="I7" s="173" t="s">
        <v>42</v>
      </c>
      <c r="J7" s="174" t="s">
        <v>278</v>
      </c>
      <c r="K7" s="175">
        <v>2050</v>
      </c>
      <c r="L7" s="312"/>
      <c r="M7" s="176" t="s">
        <v>201</v>
      </c>
    </row>
    <row r="8" spans="2:13" ht="26.4" x14ac:dyDescent="0.3">
      <c r="B8" s="168">
        <v>3</v>
      </c>
      <c r="C8" s="169" t="s">
        <v>59</v>
      </c>
      <c r="D8" s="170" t="s">
        <v>275</v>
      </c>
      <c r="E8" s="171" t="s">
        <v>42</v>
      </c>
      <c r="F8" s="171" t="s">
        <v>42</v>
      </c>
      <c r="G8" s="171" t="s">
        <v>42</v>
      </c>
      <c r="H8" s="172" t="s">
        <v>277</v>
      </c>
      <c r="I8" s="171" t="s">
        <v>201</v>
      </c>
      <c r="J8" s="177">
        <v>0.3</v>
      </c>
      <c r="K8" s="175">
        <v>2050</v>
      </c>
      <c r="L8" s="312"/>
      <c r="M8" s="176" t="s">
        <v>201</v>
      </c>
    </row>
    <row r="9" spans="2:13" ht="26.4" x14ac:dyDescent="0.3">
      <c r="B9" s="168">
        <v>4</v>
      </c>
      <c r="C9" s="169" t="s">
        <v>279</v>
      </c>
      <c r="D9" s="170" t="s">
        <v>275</v>
      </c>
      <c r="E9" s="171" t="s">
        <v>42</v>
      </c>
      <c r="F9" s="171" t="s">
        <v>42</v>
      </c>
      <c r="G9" s="171" t="s">
        <v>42</v>
      </c>
      <c r="H9" s="172" t="s">
        <v>277</v>
      </c>
      <c r="I9" s="173" t="s">
        <v>201</v>
      </c>
      <c r="J9" s="171" t="s">
        <v>280</v>
      </c>
      <c r="K9" s="175">
        <v>2050</v>
      </c>
      <c r="L9" s="312"/>
      <c r="M9" s="176" t="s">
        <v>201</v>
      </c>
    </row>
    <row r="10" spans="2:13" ht="26.4" x14ac:dyDescent="0.3">
      <c r="B10" s="178">
        <v>5</v>
      </c>
      <c r="C10" s="179" t="s">
        <v>50</v>
      </c>
      <c r="D10" s="180" t="s">
        <v>281</v>
      </c>
      <c r="E10" s="181" t="s">
        <v>42</v>
      </c>
      <c r="F10" s="181" t="s">
        <v>42</v>
      </c>
      <c r="G10" s="181" t="s">
        <v>201</v>
      </c>
      <c r="H10" s="182" t="s">
        <v>42</v>
      </c>
      <c r="I10" s="181" t="s">
        <v>42</v>
      </c>
      <c r="J10" s="181" t="s">
        <v>201</v>
      </c>
      <c r="K10" s="183">
        <v>2050</v>
      </c>
      <c r="L10" s="312"/>
      <c r="M10" s="184" t="s">
        <v>201</v>
      </c>
    </row>
    <row r="11" spans="2:13" ht="26.4" x14ac:dyDescent="0.3">
      <c r="B11" s="178">
        <v>6</v>
      </c>
      <c r="C11" s="179" t="s">
        <v>66</v>
      </c>
      <c r="D11" s="180" t="s">
        <v>281</v>
      </c>
      <c r="E11" s="181" t="s">
        <v>42</v>
      </c>
      <c r="F11" s="181" t="s">
        <v>42</v>
      </c>
      <c r="G11" s="181" t="s">
        <v>201</v>
      </c>
      <c r="H11" s="185" t="s">
        <v>277</v>
      </c>
      <c r="I11" s="181" t="s">
        <v>201</v>
      </c>
      <c r="J11" s="181" t="s">
        <v>201</v>
      </c>
      <c r="K11" s="183">
        <v>2050</v>
      </c>
      <c r="L11" s="312"/>
      <c r="M11" s="184" t="s">
        <v>201</v>
      </c>
    </row>
    <row r="12" spans="2:13" ht="26.4" x14ac:dyDescent="0.3">
      <c r="B12" s="178">
        <v>7</v>
      </c>
      <c r="C12" s="179" t="s">
        <v>282</v>
      </c>
      <c r="D12" s="180" t="s">
        <v>281</v>
      </c>
      <c r="E12" s="181" t="s">
        <v>42</v>
      </c>
      <c r="F12" s="181" t="s">
        <v>42</v>
      </c>
      <c r="G12" s="181" t="s">
        <v>201</v>
      </c>
      <c r="H12" s="182" t="s">
        <v>201</v>
      </c>
      <c r="I12" s="181" t="s">
        <v>283</v>
      </c>
      <c r="J12" s="181" t="s">
        <v>201</v>
      </c>
      <c r="K12" s="183">
        <v>2050</v>
      </c>
      <c r="L12" s="312"/>
      <c r="M12" s="184" t="s">
        <v>201</v>
      </c>
    </row>
    <row r="13" spans="2:13" ht="26.4" x14ac:dyDescent="0.3">
      <c r="B13" s="186">
        <v>8</v>
      </c>
      <c r="C13" s="187" t="s">
        <v>148</v>
      </c>
      <c r="D13" s="188" t="s">
        <v>275</v>
      </c>
      <c r="E13" s="189" t="s">
        <v>42</v>
      </c>
      <c r="F13" s="189" t="s">
        <v>201</v>
      </c>
      <c r="G13" s="189" t="s">
        <v>42</v>
      </c>
      <c r="H13" s="190" t="s">
        <v>42</v>
      </c>
      <c r="I13" s="189" t="s">
        <v>201</v>
      </c>
      <c r="J13" s="189" t="s">
        <v>284</v>
      </c>
      <c r="K13" s="191" t="s">
        <v>201</v>
      </c>
      <c r="L13" s="312"/>
      <c r="M13" s="192" t="s">
        <v>201</v>
      </c>
    </row>
    <row r="14" spans="2:13" ht="26.4" x14ac:dyDescent="0.3">
      <c r="B14" s="186">
        <v>9</v>
      </c>
      <c r="C14" s="187" t="s">
        <v>46</v>
      </c>
      <c r="D14" s="188" t="s">
        <v>281</v>
      </c>
      <c r="E14" s="189" t="s">
        <v>42</v>
      </c>
      <c r="F14" s="189" t="s">
        <v>201</v>
      </c>
      <c r="G14" s="189" t="s">
        <v>201</v>
      </c>
      <c r="H14" s="190" t="s">
        <v>42</v>
      </c>
      <c r="I14" s="189" t="s">
        <v>42</v>
      </c>
      <c r="J14" s="189" t="s">
        <v>201</v>
      </c>
      <c r="K14" s="191" t="s">
        <v>201</v>
      </c>
      <c r="L14" s="312"/>
      <c r="M14" s="192" t="s">
        <v>201</v>
      </c>
    </row>
    <row r="15" spans="2:13" ht="26.4" x14ac:dyDescent="0.3">
      <c r="B15" s="193">
        <v>10</v>
      </c>
      <c r="C15" s="194" t="s">
        <v>285</v>
      </c>
      <c r="D15" s="195" t="s">
        <v>286</v>
      </c>
      <c r="E15" s="196" t="s">
        <v>201</v>
      </c>
      <c r="F15" s="196" t="s">
        <v>283</v>
      </c>
      <c r="G15" s="196" t="s">
        <v>283</v>
      </c>
      <c r="H15" s="197" t="s">
        <v>42</v>
      </c>
      <c r="I15" s="196" t="s">
        <v>283</v>
      </c>
      <c r="J15" s="196" t="s">
        <v>201</v>
      </c>
      <c r="K15" s="198">
        <v>2050</v>
      </c>
      <c r="L15" s="312"/>
      <c r="M15" s="199" t="s">
        <v>201</v>
      </c>
    </row>
    <row r="16" spans="2:13" ht="26.4" x14ac:dyDescent="0.3">
      <c r="B16" s="193">
        <v>11</v>
      </c>
      <c r="C16" s="194" t="s">
        <v>129</v>
      </c>
      <c r="D16" s="195" t="s">
        <v>287</v>
      </c>
      <c r="E16" s="196" t="s">
        <v>201</v>
      </c>
      <c r="F16" s="196" t="s">
        <v>283</v>
      </c>
      <c r="G16" s="196" t="s">
        <v>283</v>
      </c>
      <c r="H16" s="197" t="s">
        <v>42</v>
      </c>
      <c r="I16" s="196" t="s">
        <v>201</v>
      </c>
      <c r="J16" s="196" t="s">
        <v>201</v>
      </c>
      <c r="K16" s="198">
        <v>2050</v>
      </c>
      <c r="L16" s="312"/>
      <c r="M16" s="199" t="s">
        <v>201</v>
      </c>
    </row>
    <row r="17" spans="2:13" ht="26.4" x14ac:dyDescent="0.3">
      <c r="B17" s="193">
        <v>12</v>
      </c>
      <c r="C17" s="194" t="s">
        <v>126</v>
      </c>
      <c r="D17" s="195" t="s">
        <v>287</v>
      </c>
      <c r="E17" s="196" t="s">
        <v>201</v>
      </c>
      <c r="F17" s="196" t="s">
        <v>283</v>
      </c>
      <c r="G17" s="196" t="s">
        <v>283</v>
      </c>
      <c r="H17" s="197" t="s">
        <v>201</v>
      </c>
      <c r="I17" s="196" t="s">
        <v>283</v>
      </c>
      <c r="J17" s="196" t="s">
        <v>201</v>
      </c>
      <c r="K17" s="198">
        <v>2025</v>
      </c>
      <c r="L17" s="312"/>
      <c r="M17" s="199" t="s">
        <v>201</v>
      </c>
    </row>
    <row r="18" spans="2:13" ht="26.4" x14ac:dyDescent="0.3">
      <c r="B18" s="193">
        <v>13</v>
      </c>
      <c r="C18" s="194" t="s">
        <v>76</v>
      </c>
      <c r="D18" s="195" t="s">
        <v>287</v>
      </c>
      <c r="E18" s="196" t="s">
        <v>201</v>
      </c>
      <c r="F18" s="196" t="s">
        <v>283</v>
      </c>
      <c r="G18" s="196" t="s">
        <v>283</v>
      </c>
      <c r="H18" s="197" t="s">
        <v>201</v>
      </c>
      <c r="I18" s="196" t="s">
        <v>283</v>
      </c>
      <c r="J18" s="196" t="s">
        <v>201</v>
      </c>
      <c r="K18" s="198">
        <v>2035</v>
      </c>
      <c r="L18" s="312"/>
      <c r="M18" s="199" t="s">
        <v>201</v>
      </c>
    </row>
    <row r="19" spans="2:13" ht="26.4" x14ac:dyDescent="0.3">
      <c r="B19" s="193">
        <v>14</v>
      </c>
      <c r="C19" s="194" t="s">
        <v>128</v>
      </c>
      <c r="D19" s="195" t="s">
        <v>287</v>
      </c>
      <c r="E19" s="196" t="s">
        <v>201</v>
      </c>
      <c r="F19" s="196" t="s">
        <v>283</v>
      </c>
      <c r="G19" s="196" t="s">
        <v>283</v>
      </c>
      <c r="H19" s="197" t="s">
        <v>201</v>
      </c>
      <c r="I19" s="196" t="s">
        <v>283</v>
      </c>
      <c r="J19" s="196" t="s">
        <v>201</v>
      </c>
      <c r="K19" s="198">
        <v>2040</v>
      </c>
      <c r="L19" s="312"/>
      <c r="M19" s="199" t="s">
        <v>201</v>
      </c>
    </row>
    <row r="20" spans="2:13" ht="26.4" x14ac:dyDescent="0.3">
      <c r="B20" s="193">
        <v>15</v>
      </c>
      <c r="C20" s="194" t="s">
        <v>125</v>
      </c>
      <c r="D20" s="195" t="s">
        <v>287</v>
      </c>
      <c r="E20" s="196" t="s">
        <v>201</v>
      </c>
      <c r="F20" s="196" t="s">
        <v>283</v>
      </c>
      <c r="G20" s="196" t="s">
        <v>283</v>
      </c>
      <c r="H20" s="197" t="s">
        <v>201</v>
      </c>
      <c r="I20" s="196" t="s">
        <v>283</v>
      </c>
      <c r="J20" s="196" t="s">
        <v>201</v>
      </c>
      <c r="K20" s="198">
        <v>2050</v>
      </c>
      <c r="L20" s="312"/>
      <c r="M20" s="199" t="s">
        <v>201</v>
      </c>
    </row>
    <row r="21" spans="2:13" ht="26.4" x14ac:dyDescent="0.3">
      <c r="B21" s="200" t="s">
        <v>288</v>
      </c>
      <c r="C21" s="194" t="s">
        <v>130</v>
      </c>
      <c r="D21" s="195" t="s">
        <v>286</v>
      </c>
      <c r="E21" s="196" t="s">
        <v>201</v>
      </c>
      <c r="F21" s="196" t="s">
        <v>283</v>
      </c>
      <c r="G21" s="196" t="s">
        <v>283</v>
      </c>
      <c r="H21" s="197" t="s">
        <v>201</v>
      </c>
      <c r="I21" s="196" t="s">
        <v>283</v>
      </c>
      <c r="J21" s="196" t="s">
        <v>201</v>
      </c>
      <c r="K21" s="198">
        <v>2050</v>
      </c>
      <c r="L21" s="312"/>
      <c r="M21" s="199" t="s">
        <v>201</v>
      </c>
    </row>
    <row r="22" spans="2:13" ht="26.4" x14ac:dyDescent="0.3">
      <c r="B22" s="200" t="s">
        <v>288</v>
      </c>
      <c r="C22" s="194" t="s">
        <v>123</v>
      </c>
      <c r="D22" s="195" t="s">
        <v>286</v>
      </c>
      <c r="E22" s="201" t="s">
        <v>201</v>
      </c>
      <c r="F22" s="196" t="s">
        <v>283</v>
      </c>
      <c r="G22" s="196" t="s">
        <v>283</v>
      </c>
      <c r="H22" s="197" t="s">
        <v>201</v>
      </c>
      <c r="I22" s="196" t="s">
        <v>283</v>
      </c>
      <c r="J22" s="196" t="s">
        <v>201</v>
      </c>
      <c r="K22" s="198">
        <v>2050</v>
      </c>
      <c r="L22" s="312"/>
      <c r="M22" s="199" t="s">
        <v>201</v>
      </c>
    </row>
    <row r="23" spans="2:13" ht="26.4" x14ac:dyDescent="0.3">
      <c r="B23" s="193">
        <v>18</v>
      </c>
      <c r="C23" s="194" t="s">
        <v>289</v>
      </c>
      <c r="D23" s="195" t="s">
        <v>287</v>
      </c>
      <c r="E23" s="196" t="s">
        <v>201</v>
      </c>
      <c r="F23" s="196" t="s">
        <v>283</v>
      </c>
      <c r="G23" s="196" t="s">
        <v>283</v>
      </c>
      <c r="H23" s="197" t="s">
        <v>201</v>
      </c>
      <c r="I23" s="196" t="s">
        <v>283</v>
      </c>
      <c r="J23" s="196" t="s">
        <v>201</v>
      </c>
      <c r="K23" s="198" t="s">
        <v>201</v>
      </c>
      <c r="L23" s="312"/>
      <c r="M23" s="199" t="s">
        <v>201</v>
      </c>
    </row>
    <row r="24" spans="2:13" ht="26.4" x14ac:dyDescent="0.3">
      <c r="B24" s="193">
        <v>19</v>
      </c>
      <c r="C24" s="194" t="s">
        <v>150</v>
      </c>
      <c r="D24" s="195" t="s">
        <v>286</v>
      </c>
      <c r="E24" s="196" t="s">
        <v>201</v>
      </c>
      <c r="F24" s="196" t="s">
        <v>283</v>
      </c>
      <c r="G24" s="196" t="s">
        <v>283</v>
      </c>
      <c r="H24" s="197" t="s">
        <v>201</v>
      </c>
      <c r="I24" s="196" t="s">
        <v>283</v>
      </c>
      <c r="J24" s="196" t="s">
        <v>201</v>
      </c>
      <c r="K24" s="198" t="s">
        <v>201</v>
      </c>
      <c r="L24" s="312"/>
      <c r="M24" s="199" t="s">
        <v>201</v>
      </c>
    </row>
    <row r="25" spans="2:13" ht="28.2" x14ac:dyDescent="0.3">
      <c r="B25" s="193">
        <v>20</v>
      </c>
      <c r="C25" s="194" t="s">
        <v>53</v>
      </c>
      <c r="D25" s="195" t="s">
        <v>290</v>
      </c>
      <c r="E25" s="202" t="s">
        <v>201</v>
      </c>
      <c r="F25" s="196" t="s">
        <v>283</v>
      </c>
      <c r="G25" s="196" t="s">
        <v>283</v>
      </c>
      <c r="H25" s="197" t="s">
        <v>201</v>
      </c>
      <c r="I25" s="196" t="s">
        <v>283</v>
      </c>
      <c r="J25" s="196" t="s">
        <v>201</v>
      </c>
      <c r="K25" s="198" t="s">
        <v>201</v>
      </c>
      <c r="L25" s="312"/>
      <c r="M25" s="199" t="s">
        <v>201</v>
      </c>
    </row>
    <row r="26" spans="2:13" ht="26.4" x14ac:dyDescent="0.3">
      <c r="B26" s="193">
        <v>21</v>
      </c>
      <c r="C26" s="194" t="s">
        <v>71</v>
      </c>
      <c r="D26" s="195" t="s">
        <v>287</v>
      </c>
      <c r="E26" s="196" t="s">
        <v>201</v>
      </c>
      <c r="F26" s="196" t="s">
        <v>283</v>
      </c>
      <c r="G26" s="196" t="s">
        <v>283</v>
      </c>
      <c r="H26" s="197" t="s">
        <v>201</v>
      </c>
      <c r="I26" s="196" t="s">
        <v>201</v>
      </c>
      <c r="J26" s="196" t="s">
        <v>201</v>
      </c>
      <c r="K26" s="198">
        <v>2050</v>
      </c>
      <c r="L26" s="312"/>
      <c r="M26" s="199" t="s">
        <v>201</v>
      </c>
    </row>
    <row r="27" spans="2:13" ht="26.4" x14ac:dyDescent="0.3">
      <c r="B27" s="193">
        <v>22</v>
      </c>
      <c r="C27" s="194" t="s">
        <v>291</v>
      </c>
      <c r="D27" s="195" t="s">
        <v>286</v>
      </c>
      <c r="E27" s="196" t="s">
        <v>201</v>
      </c>
      <c r="F27" s="196" t="s">
        <v>283</v>
      </c>
      <c r="G27" s="196" t="s">
        <v>283</v>
      </c>
      <c r="H27" s="197" t="s">
        <v>201</v>
      </c>
      <c r="I27" s="196" t="s">
        <v>201</v>
      </c>
      <c r="J27" s="196" t="s">
        <v>201</v>
      </c>
      <c r="K27" s="198">
        <v>2050</v>
      </c>
      <c r="L27" s="312"/>
      <c r="M27" s="199" t="s">
        <v>201</v>
      </c>
    </row>
    <row r="28" spans="2:13" ht="26.4" x14ac:dyDescent="0.3">
      <c r="B28" s="193">
        <v>23</v>
      </c>
      <c r="C28" s="194" t="s">
        <v>52</v>
      </c>
      <c r="D28" s="195" t="s">
        <v>286</v>
      </c>
      <c r="E28" s="202" t="s">
        <v>201</v>
      </c>
      <c r="F28" s="196" t="s">
        <v>283</v>
      </c>
      <c r="G28" s="196" t="s">
        <v>283</v>
      </c>
      <c r="H28" s="197" t="s">
        <v>201</v>
      </c>
      <c r="I28" s="196" t="s">
        <v>201</v>
      </c>
      <c r="J28" s="196" t="s">
        <v>201</v>
      </c>
      <c r="K28" s="198">
        <v>2050</v>
      </c>
      <c r="L28" s="312"/>
      <c r="M28" s="199" t="s">
        <v>201</v>
      </c>
    </row>
    <row r="29" spans="2:13" ht="26.4" x14ac:dyDescent="0.3">
      <c r="B29" s="193">
        <v>24</v>
      </c>
      <c r="C29" s="194" t="s">
        <v>58</v>
      </c>
      <c r="D29" s="195" t="s">
        <v>287</v>
      </c>
      <c r="E29" s="202" t="s">
        <v>201</v>
      </c>
      <c r="F29" s="196" t="s">
        <v>283</v>
      </c>
      <c r="G29" s="196" t="s">
        <v>283</v>
      </c>
      <c r="H29" s="197" t="s">
        <v>201</v>
      </c>
      <c r="I29" s="196" t="s">
        <v>201</v>
      </c>
      <c r="J29" s="196" t="s">
        <v>201</v>
      </c>
      <c r="K29" s="198" t="s">
        <v>201</v>
      </c>
      <c r="L29" s="312"/>
      <c r="M29" s="199" t="s">
        <v>201</v>
      </c>
    </row>
    <row r="30" spans="2:13" ht="28.8" thickBot="1" x14ac:dyDescent="0.35">
      <c r="B30" s="203">
        <v>25</v>
      </c>
      <c r="C30" s="204" t="s">
        <v>292</v>
      </c>
      <c r="D30" s="205" t="s">
        <v>290</v>
      </c>
      <c r="E30" s="206" t="s">
        <v>201</v>
      </c>
      <c r="F30" s="206" t="s">
        <v>283</v>
      </c>
      <c r="G30" s="206" t="s">
        <v>283</v>
      </c>
      <c r="H30" s="207" t="s">
        <v>293</v>
      </c>
      <c r="I30" s="206" t="s">
        <v>201</v>
      </c>
      <c r="J30" s="206" t="s">
        <v>201</v>
      </c>
      <c r="K30" s="208">
        <v>2050</v>
      </c>
      <c r="L30" s="312"/>
      <c r="M30" s="209" t="s">
        <v>201</v>
      </c>
    </row>
    <row r="32" spans="2:13" x14ac:dyDescent="0.3">
      <c r="B32" s="301" t="s">
        <v>260</v>
      </c>
      <c r="C32" s="301"/>
      <c r="D32" s="301"/>
      <c r="E32" s="301"/>
      <c r="F32" s="301"/>
      <c r="G32" s="301"/>
      <c r="H32" s="301"/>
      <c r="I32" s="301"/>
      <c r="J32" s="301"/>
      <c r="K32" s="301"/>
      <c r="L32" s="301"/>
    </row>
    <row r="33" spans="2:12" x14ac:dyDescent="0.3">
      <c r="B33" s="301"/>
      <c r="C33" s="301"/>
      <c r="D33" s="301"/>
      <c r="E33" s="301"/>
      <c r="F33" s="301"/>
      <c r="G33" s="301"/>
      <c r="H33" s="301"/>
      <c r="I33" s="301"/>
      <c r="J33" s="301"/>
      <c r="K33" s="301"/>
      <c r="L33" s="301"/>
    </row>
    <row r="34" spans="2:12" x14ac:dyDescent="0.3">
      <c r="B34" s="301"/>
      <c r="C34" s="301"/>
      <c r="D34" s="301"/>
      <c r="E34" s="301"/>
      <c r="F34" s="301"/>
      <c r="G34" s="301"/>
      <c r="H34" s="301"/>
      <c r="I34" s="301"/>
      <c r="J34" s="301"/>
      <c r="K34" s="301"/>
      <c r="L34" s="301"/>
    </row>
    <row r="35" spans="2:12" x14ac:dyDescent="0.3">
      <c r="B35" s="301"/>
      <c r="C35" s="301"/>
      <c r="D35" s="301"/>
      <c r="E35" s="301"/>
      <c r="F35" s="301"/>
      <c r="G35" s="301"/>
      <c r="H35" s="301"/>
      <c r="I35" s="301"/>
      <c r="J35" s="301"/>
      <c r="K35" s="301"/>
      <c r="L35" s="301"/>
    </row>
    <row r="36" spans="2:12" x14ac:dyDescent="0.3">
      <c r="B36" s="301"/>
      <c r="C36" s="301"/>
      <c r="D36" s="301"/>
      <c r="E36" s="301"/>
      <c r="F36" s="301"/>
      <c r="G36" s="301"/>
      <c r="H36" s="301"/>
      <c r="I36" s="301"/>
      <c r="J36" s="301"/>
      <c r="K36" s="301"/>
      <c r="L36" s="301"/>
    </row>
    <row r="37" spans="2:12" x14ac:dyDescent="0.3">
      <c r="B37" s="301"/>
      <c r="C37" s="301"/>
      <c r="D37" s="301"/>
      <c r="E37" s="301"/>
      <c r="F37" s="301"/>
      <c r="G37" s="301"/>
      <c r="H37" s="301"/>
      <c r="I37" s="301"/>
      <c r="J37" s="301"/>
      <c r="K37" s="301"/>
      <c r="L37" s="301"/>
    </row>
    <row r="38" spans="2:12" x14ac:dyDescent="0.3">
      <c r="B38" s="301"/>
      <c r="C38" s="301"/>
      <c r="D38" s="301"/>
      <c r="E38" s="301"/>
      <c r="F38" s="301"/>
      <c r="G38" s="301"/>
      <c r="H38" s="301"/>
      <c r="I38" s="301"/>
      <c r="J38" s="301"/>
      <c r="K38" s="301"/>
      <c r="L38" s="301"/>
    </row>
  </sheetData>
  <mergeCells count="10">
    <mergeCell ref="L4:L30"/>
    <mergeCell ref="M4:M5"/>
    <mergeCell ref="B32:L38"/>
    <mergeCell ref="B2:K2"/>
    <mergeCell ref="B4:B5"/>
    <mergeCell ref="C4:C5"/>
    <mergeCell ref="D4:D5"/>
    <mergeCell ref="F4:G4"/>
    <mergeCell ref="H4:I4"/>
    <mergeCell ref="J4:K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C5435-419F-47D0-9098-BBC2E8F0637F}">
  <dimension ref="B2:F31"/>
  <sheetViews>
    <sheetView showGridLines="0" zoomScale="91" zoomScaleNormal="130" workbookViewId="0">
      <selection activeCell="M17" sqref="M17"/>
    </sheetView>
  </sheetViews>
  <sheetFormatPr defaultRowHeight="14.4" x14ac:dyDescent="0.3"/>
  <cols>
    <col min="2" max="2" width="18.6640625" customWidth="1"/>
    <col min="3" max="5" width="17.6640625" customWidth="1"/>
    <col min="6" max="6" width="19.44140625" customWidth="1"/>
  </cols>
  <sheetData>
    <row r="2" spans="2:6" x14ac:dyDescent="0.3">
      <c r="B2" s="156" t="s">
        <v>401</v>
      </c>
    </row>
    <row r="3" spans="2:6" ht="15" thickBot="1" x14ac:dyDescent="0.35"/>
    <row r="4" spans="2:6" x14ac:dyDescent="0.3">
      <c r="B4" s="279" t="s">
        <v>0</v>
      </c>
      <c r="C4" s="280">
        <v>2020</v>
      </c>
      <c r="D4" s="280">
        <v>2021</v>
      </c>
      <c r="E4" s="280">
        <v>2022</v>
      </c>
      <c r="F4" s="281" t="s">
        <v>395</v>
      </c>
    </row>
    <row r="5" spans="2:6" x14ac:dyDescent="0.3">
      <c r="B5" s="282" t="s">
        <v>124</v>
      </c>
      <c r="C5" s="283">
        <v>0.18</v>
      </c>
      <c r="D5" s="283">
        <v>0.24</v>
      </c>
      <c r="E5" s="283">
        <v>0.22</v>
      </c>
      <c r="F5" s="284" t="s">
        <v>396</v>
      </c>
    </row>
    <row r="6" spans="2:6" x14ac:dyDescent="0.3">
      <c r="B6" s="282" t="s">
        <v>129</v>
      </c>
      <c r="C6" s="283">
        <v>0.04</v>
      </c>
      <c r="D6" s="283">
        <v>0.02</v>
      </c>
      <c r="E6" s="283">
        <v>0.03</v>
      </c>
      <c r="F6" s="285" t="s">
        <v>397</v>
      </c>
    </row>
    <row r="7" spans="2:6" x14ac:dyDescent="0.3">
      <c r="B7" s="282" t="s">
        <v>398</v>
      </c>
      <c r="C7" s="283" t="s">
        <v>399</v>
      </c>
      <c r="D7" s="283">
        <v>0.06</v>
      </c>
      <c r="E7" s="283">
        <v>0.05</v>
      </c>
      <c r="F7" s="284" t="s">
        <v>396</v>
      </c>
    </row>
    <row r="8" spans="2:6" x14ac:dyDescent="0.3">
      <c r="B8" s="282" t="s">
        <v>46</v>
      </c>
      <c r="C8" s="283">
        <v>0.04</v>
      </c>
      <c r="D8" s="283">
        <v>0.04</v>
      </c>
      <c r="E8" s="283">
        <v>0.04</v>
      </c>
      <c r="F8" s="285" t="s">
        <v>397</v>
      </c>
    </row>
    <row r="9" spans="2:6" x14ac:dyDescent="0.3">
      <c r="B9" s="282" t="s">
        <v>53</v>
      </c>
      <c r="C9" s="283" t="s">
        <v>399</v>
      </c>
      <c r="D9" s="283" t="s">
        <v>399</v>
      </c>
      <c r="E9" s="283" t="s">
        <v>399</v>
      </c>
      <c r="F9" s="286"/>
    </row>
    <row r="10" spans="2:6" x14ac:dyDescent="0.3">
      <c r="B10" s="282" t="s">
        <v>125</v>
      </c>
      <c r="C10" s="283">
        <v>0.14000000000000001</v>
      </c>
      <c r="D10" s="283">
        <v>0.14000000000000001</v>
      </c>
      <c r="E10" s="283">
        <v>0.14000000000000001</v>
      </c>
      <c r="F10" s="287" t="s">
        <v>400</v>
      </c>
    </row>
    <row r="11" spans="2:6" x14ac:dyDescent="0.3">
      <c r="B11" s="282" t="s">
        <v>41</v>
      </c>
      <c r="C11" s="283">
        <v>0.06</v>
      </c>
      <c r="D11" s="283">
        <v>0.01</v>
      </c>
      <c r="E11" s="283">
        <v>0.01</v>
      </c>
      <c r="F11" s="285" t="s">
        <v>397</v>
      </c>
    </row>
    <row r="12" spans="2:6" x14ac:dyDescent="0.3">
      <c r="B12" s="282" t="s">
        <v>150</v>
      </c>
      <c r="C12" s="283">
        <v>0.28999999999999998</v>
      </c>
      <c r="D12" s="283">
        <v>0.03</v>
      </c>
      <c r="E12" s="283">
        <v>0.05</v>
      </c>
      <c r="F12" s="285" t="s">
        <v>397</v>
      </c>
    </row>
    <row r="13" spans="2:6" x14ac:dyDescent="0.3">
      <c r="B13" s="282" t="s">
        <v>86</v>
      </c>
      <c r="C13" s="283">
        <v>0.02</v>
      </c>
      <c r="D13" s="283">
        <v>0.05</v>
      </c>
      <c r="E13" s="283">
        <v>0.05</v>
      </c>
      <c r="F13" s="284" t="s">
        <v>396</v>
      </c>
    </row>
    <row r="14" spans="2:6" x14ac:dyDescent="0.3">
      <c r="B14" s="282" t="s">
        <v>47</v>
      </c>
      <c r="C14" s="283">
        <v>0.31</v>
      </c>
      <c r="D14" s="283">
        <v>0.28000000000000003</v>
      </c>
      <c r="E14" s="283">
        <v>0.28999999999999998</v>
      </c>
      <c r="F14" s="285" t="s">
        <v>397</v>
      </c>
    </row>
    <row r="15" spans="2:6" x14ac:dyDescent="0.3">
      <c r="B15" s="282" t="s">
        <v>128</v>
      </c>
      <c r="C15" s="283">
        <v>0.06</v>
      </c>
      <c r="D15" s="283">
        <v>0.03</v>
      </c>
      <c r="E15" s="283">
        <v>0.03</v>
      </c>
      <c r="F15" s="285" t="s">
        <v>397</v>
      </c>
    </row>
    <row r="16" spans="2:6" x14ac:dyDescent="0.3">
      <c r="B16" s="282" t="s">
        <v>126</v>
      </c>
      <c r="C16" s="283">
        <v>0.3</v>
      </c>
      <c r="D16" s="283">
        <v>0.02</v>
      </c>
      <c r="E16" s="283">
        <v>0.03</v>
      </c>
      <c r="F16" s="285" t="s">
        <v>397</v>
      </c>
    </row>
    <row r="17" spans="2:6" x14ac:dyDescent="0.3">
      <c r="B17" s="282" t="s">
        <v>66</v>
      </c>
      <c r="C17" s="283">
        <v>0.08</v>
      </c>
      <c r="D17" s="283">
        <v>0.08</v>
      </c>
      <c r="E17" s="283">
        <v>0.06</v>
      </c>
      <c r="F17" s="284" t="s">
        <v>396</v>
      </c>
    </row>
    <row r="18" spans="2:6" x14ac:dyDescent="0.3">
      <c r="B18" s="282" t="s">
        <v>45</v>
      </c>
      <c r="C18" s="283">
        <v>0.25</v>
      </c>
      <c r="D18" s="283">
        <v>0.26</v>
      </c>
      <c r="E18" s="283">
        <v>0.27</v>
      </c>
      <c r="F18" s="285" t="s">
        <v>397</v>
      </c>
    </row>
    <row r="19" spans="2:6" x14ac:dyDescent="0.3">
      <c r="B19" s="282" t="s">
        <v>131</v>
      </c>
      <c r="C19" s="283">
        <v>0.03</v>
      </c>
      <c r="D19" s="283">
        <v>0</v>
      </c>
      <c r="E19" s="283">
        <v>0</v>
      </c>
      <c r="F19" s="287" t="s">
        <v>400</v>
      </c>
    </row>
    <row r="20" spans="2:6" x14ac:dyDescent="0.3">
      <c r="B20" s="282" t="s">
        <v>71</v>
      </c>
      <c r="C20" s="283" t="s">
        <v>399</v>
      </c>
      <c r="D20" s="283" t="s">
        <v>399</v>
      </c>
      <c r="E20" s="283" t="s">
        <v>399</v>
      </c>
      <c r="F20" s="286"/>
    </row>
    <row r="21" spans="2:6" x14ac:dyDescent="0.3">
      <c r="B21" s="282" t="s">
        <v>52</v>
      </c>
      <c r="C21" s="283" t="s">
        <v>399</v>
      </c>
      <c r="D21" s="283" t="s">
        <v>399</v>
      </c>
      <c r="E21" s="283" t="s">
        <v>399</v>
      </c>
      <c r="F21" s="286"/>
    </row>
    <row r="22" spans="2:6" x14ac:dyDescent="0.3">
      <c r="B22" s="282" t="s">
        <v>123</v>
      </c>
      <c r="C22" s="283">
        <v>0.03</v>
      </c>
      <c r="D22" s="283">
        <v>0.03</v>
      </c>
      <c r="E22" s="283">
        <v>0.04</v>
      </c>
      <c r="F22" s="285" t="s">
        <v>397</v>
      </c>
    </row>
    <row r="23" spans="2:6" x14ac:dyDescent="0.3">
      <c r="B23" s="282" t="s">
        <v>59</v>
      </c>
      <c r="C23" s="283">
        <v>0.2</v>
      </c>
      <c r="D23" s="283">
        <v>0.16</v>
      </c>
      <c r="E23" s="283">
        <v>0.23</v>
      </c>
      <c r="F23" s="285" t="s">
        <v>397</v>
      </c>
    </row>
    <row r="24" spans="2:6" x14ac:dyDescent="0.3">
      <c r="B24" s="282" t="s">
        <v>62</v>
      </c>
      <c r="C24" s="283" t="s">
        <v>399</v>
      </c>
      <c r="D24" s="283" t="s">
        <v>399</v>
      </c>
      <c r="E24" s="283" t="s">
        <v>399</v>
      </c>
      <c r="F24" s="286"/>
    </row>
    <row r="25" spans="2:6" x14ac:dyDescent="0.3">
      <c r="B25" s="282" t="s">
        <v>50</v>
      </c>
      <c r="C25" s="283">
        <v>0.27</v>
      </c>
      <c r="D25" s="283">
        <v>0.22</v>
      </c>
      <c r="E25" s="283">
        <v>0.23</v>
      </c>
      <c r="F25" s="285" t="s">
        <v>397</v>
      </c>
    </row>
    <row r="26" spans="2:6" x14ac:dyDescent="0.3">
      <c r="B26" s="282" t="s">
        <v>58</v>
      </c>
      <c r="C26" s="283" t="s">
        <v>399</v>
      </c>
      <c r="D26" s="283" t="s">
        <v>399</v>
      </c>
      <c r="E26" s="283" t="s">
        <v>399</v>
      </c>
      <c r="F26" s="286"/>
    </row>
    <row r="27" spans="2:6" x14ac:dyDescent="0.3">
      <c r="B27" s="282" t="s">
        <v>127</v>
      </c>
      <c r="C27" s="283">
        <v>0.08</v>
      </c>
      <c r="D27" s="283">
        <v>0.05</v>
      </c>
      <c r="E27" s="283">
        <v>0.04</v>
      </c>
      <c r="F27" s="284" t="s">
        <v>396</v>
      </c>
    </row>
    <row r="28" spans="2:6" x14ac:dyDescent="0.3">
      <c r="B28" s="288" t="s">
        <v>148</v>
      </c>
      <c r="C28" s="289">
        <v>0.1</v>
      </c>
      <c r="D28" s="289">
        <v>0.06</v>
      </c>
      <c r="E28" s="289">
        <v>0.02</v>
      </c>
      <c r="F28" s="290" t="s">
        <v>396</v>
      </c>
    </row>
    <row r="29" spans="2:6" ht="15" thickBot="1" x14ac:dyDescent="0.35">
      <c r="B29" s="291" t="s">
        <v>44</v>
      </c>
      <c r="C29" s="292">
        <v>0.13</v>
      </c>
      <c r="D29" s="292">
        <v>0.14000000000000001</v>
      </c>
      <c r="E29" s="292">
        <v>0.02</v>
      </c>
      <c r="F29" s="293" t="s">
        <v>396</v>
      </c>
    </row>
    <row r="31" spans="2:6" ht="45.75" customHeight="1" x14ac:dyDescent="0.3">
      <c r="B31" s="299" t="s">
        <v>402</v>
      </c>
      <c r="C31" s="299"/>
      <c r="D31" s="299"/>
      <c r="E31" s="299"/>
      <c r="F31" s="299"/>
    </row>
  </sheetData>
  <mergeCells count="1">
    <mergeCell ref="B31:F31"/>
  </mergeCells>
  <conditionalFormatting sqref="C5:E29">
    <cfRule type="containsText" dxfId="1" priority="2" operator="containsText" text="N/D">
      <formula>NOT(ISERROR(SEARCH("N/D",C5)))</formula>
    </cfRule>
    <cfRule type="colorScale" priority="3">
      <colorScale>
        <cfvo type="percent" val="0"/>
        <cfvo type="percent" val="100"/>
        <color theme="9" tint="0.79998168889431442"/>
        <color theme="5" tint="0.39997558519241921"/>
      </colorScale>
    </cfRule>
  </conditionalFormatting>
  <conditionalFormatting sqref="F5:F29">
    <cfRule type="containsErrors" dxfId="0" priority="1">
      <formula>ISERROR(F5)</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B65E9-26F0-4BB5-B0F7-0C67647717F3}">
  <dimension ref="B2:H48"/>
  <sheetViews>
    <sheetView showGridLines="0" zoomScale="85" zoomScaleNormal="85" workbookViewId="0">
      <selection activeCell="Y40" sqref="Y40"/>
    </sheetView>
  </sheetViews>
  <sheetFormatPr defaultRowHeight="14.4" x14ac:dyDescent="0.3"/>
  <cols>
    <col min="2" max="2" width="13" customWidth="1"/>
    <col min="3" max="3" width="11" customWidth="1"/>
    <col min="4" max="4" width="9.109375" customWidth="1"/>
    <col min="5" max="5" width="12.44140625" customWidth="1"/>
    <col min="7" max="7" width="12.6640625" customWidth="1"/>
  </cols>
  <sheetData>
    <row r="2" spans="2:8" x14ac:dyDescent="0.3">
      <c r="B2" s="156" t="s">
        <v>390</v>
      </c>
    </row>
    <row r="3" spans="2:8" ht="15" thickBot="1" x14ac:dyDescent="0.35"/>
    <row r="4" spans="2:8" ht="15" thickBot="1" x14ac:dyDescent="0.35">
      <c r="B4" s="321" t="s">
        <v>0</v>
      </c>
      <c r="C4" s="323" t="s">
        <v>199</v>
      </c>
      <c r="D4" s="324"/>
      <c r="E4" s="324"/>
      <c r="F4" s="324"/>
      <c r="G4" s="324"/>
      <c r="H4" s="325" t="s">
        <v>196</v>
      </c>
    </row>
    <row r="5" spans="2:8" ht="28.2" thickBot="1" x14ac:dyDescent="0.35">
      <c r="B5" s="322"/>
      <c r="C5" s="90" t="s">
        <v>187</v>
      </c>
      <c r="D5" s="90" t="s">
        <v>197</v>
      </c>
      <c r="E5" s="90" t="s">
        <v>198</v>
      </c>
      <c r="F5" s="90" t="s">
        <v>188</v>
      </c>
      <c r="G5" s="91" t="s">
        <v>189</v>
      </c>
      <c r="H5" s="326"/>
    </row>
    <row r="6" spans="2:8" x14ac:dyDescent="0.3">
      <c r="B6" s="92" t="s">
        <v>124</v>
      </c>
      <c r="C6" s="93">
        <v>2</v>
      </c>
      <c r="D6" s="93">
        <v>2</v>
      </c>
      <c r="E6" s="93">
        <v>3</v>
      </c>
      <c r="F6" s="93">
        <v>2</v>
      </c>
      <c r="G6" s="93">
        <v>1</v>
      </c>
      <c r="H6" s="94" t="s">
        <v>191</v>
      </c>
    </row>
    <row r="7" spans="2:8" x14ac:dyDescent="0.3">
      <c r="B7" s="95" t="s">
        <v>76</v>
      </c>
      <c r="C7" s="96">
        <v>2</v>
      </c>
      <c r="D7" s="97" t="s">
        <v>190</v>
      </c>
      <c r="E7" s="96">
        <v>3</v>
      </c>
      <c r="F7" s="96">
        <v>0</v>
      </c>
      <c r="G7" s="96">
        <v>1</v>
      </c>
      <c r="H7" s="98" t="s">
        <v>192</v>
      </c>
    </row>
    <row r="8" spans="2:8" x14ac:dyDescent="0.3">
      <c r="B8" s="95" t="s">
        <v>66</v>
      </c>
      <c r="C8" s="96">
        <v>2</v>
      </c>
      <c r="D8" s="96">
        <v>3</v>
      </c>
      <c r="E8" s="96">
        <v>2</v>
      </c>
      <c r="F8" s="96">
        <v>1</v>
      </c>
      <c r="G8" s="96">
        <v>2</v>
      </c>
      <c r="H8" s="98" t="s">
        <v>192</v>
      </c>
    </row>
    <row r="9" spans="2:8" x14ac:dyDescent="0.3">
      <c r="B9" s="95" t="s">
        <v>59</v>
      </c>
      <c r="C9" s="96">
        <v>2</v>
      </c>
      <c r="D9" s="96">
        <v>2</v>
      </c>
      <c r="E9" s="96">
        <v>2</v>
      </c>
      <c r="F9" s="96">
        <v>2</v>
      </c>
      <c r="G9" s="96">
        <v>1</v>
      </c>
      <c r="H9" s="98" t="s">
        <v>192</v>
      </c>
    </row>
    <row r="10" spans="2:8" x14ac:dyDescent="0.3">
      <c r="B10" s="95" t="s">
        <v>47</v>
      </c>
      <c r="C10" s="96">
        <v>2</v>
      </c>
      <c r="D10" s="96">
        <v>2</v>
      </c>
      <c r="E10" s="96">
        <v>1</v>
      </c>
      <c r="F10" s="96">
        <v>3</v>
      </c>
      <c r="G10" s="96">
        <v>1</v>
      </c>
      <c r="H10" s="98" t="s">
        <v>192</v>
      </c>
    </row>
    <row r="11" spans="2:8" x14ac:dyDescent="0.3">
      <c r="B11" s="95" t="s">
        <v>50</v>
      </c>
      <c r="C11" s="96">
        <v>2</v>
      </c>
      <c r="D11" s="96">
        <v>2</v>
      </c>
      <c r="E11" s="96">
        <v>2</v>
      </c>
      <c r="F11" s="96">
        <v>1</v>
      </c>
      <c r="G11" s="96">
        <v>1</v>
      </c>
      <c r="H11" s="98" t="s">
        <v>192</v>
      </c>
    </row>
    <row r="12" spans="2:8" x14ac:dyDescent="0.3">
      <c r="B12" s="95" t="s">
        <v>44</v>
      </c>
      <c r="C12" s="96">
        <v>2</v>
      </c>
      <c r="D12" s="96">
        <v>2</v>
      </c>
      <c r="E12" s="96">
        <v>1</v>
      </c>
      <c r="F12" s="96">
        <v>2</v>
      </c>
      <c r="G12" s="96">
        <v>1</v>
      </c>
      <c r="H12" s="98" t="s">
        <v>192</v>
      </c>
    </row>
    <row r="13" spans="2:8" x14ac:dyDescent="0.3">
      <c r="B13" s="95" t="s">
        <v>46</v>
      </c>
      <c r="C13" s="96">
        <v>2</v>
      </c>
      <c r="D13" s="96">
        <v>3</v>
      </c>
      <c r="E13" s="96">
        <v>1</v>
      </c>
      <c r="F13" s="96">
        <v>1</v>
      </c>
      <c r="G13" s="96">
        <v>1</v>
      </c>
      <c r="H13" s="99" t="s">
        <v>193</v>
      </c>
    </row>
    <row r="14" spans="2:8" x14ac:dyDescent="0.3">
      <c r="B14" s="95" t="s">
        <v>126</v>
      </c>
      <c r="C14" s="96">
        <v>2</v>
      </c>
      <c r="D14" s="97" t="s">
        <v>190</v>
      </c>
      <c r="E14" s="96">
        <v>1</v>
      </c>
      <c r="F14" s="96">
        <v>0</v>
      </c>
      <c r="G14" s="96">
        <v>2</v>
      </c>
      <c r="H14" s="99" t="s">
        <v>193</v>
      </c>
    </row>
    <row r="15" spans="2:8" x14ac:dyDescent="0.3">
      <c r="B15" s="95" t="s">
        <v>131</v>
      </c>
      <c r="C15" s="96">
        <v>1</v>
      </c>
      <c r="D15" s="97" t="s">
        <v>190</v>
      </c>
      <c r="E15" s="96">
        <v>1</v>
      </c>
      <c r="F15" s="96">
        <v>1</v>
      </c>
      <c r="G15" s="96">
        <v>3</v>
      </c>
      <c r="H15" s="99" t="s">
        <v>193</v>
      </c>
    </row>
    <row r="16" spans="2:8" x14ac:dyDescent="0.3">
      <c r="B16" s="95" t="s">
        <v>127</v>
      </c>
      <c r="C16" s="96">
        <v>2</v>
      </c>
      <c r="D16" s="97" t="s">
        <v>190</v>
      </c>
      <c r="E16" s="96">
        <v>1</v>
      </c>
      <c r="F16" s="96">
        <v>0</v>
      </c>
      <c r="G16" s="96">
        <v>2</v>
      </c>
      <c r="H16" s="99" t="s">
        <v>193</v>
      </c>
    </row>
    <row r="17" spans="2:8" x14ac:dyDescent="0.3">
      <c r="B17" s="95" t="s">
        <v>150</v>
      </c>
      <c r="C17" s="96">
        <v>2</v>
      </c>
      <c r="D17" s="97" t="s">
        <v>190</v>
      </c>
      <c r="E17" s="96">
        <v>1</v>
      </c>
      <c r="F17" s="96">
        <v>0</v>
      </c>
      <c r="G17" s="96">
        <v>1</v>
      </c>
      <c r="H17" s="99" t="s">
        <v>193</v>
      </c>
    </row>
    <row r="18" spans="2:8" x14ac:dyDescent="0.3">
      <c r="B18" s="95" t="s">
        <v>128</v>
      </c>
      <c r="C18" s="96">
        <v>2</v>
      </c>
      <c r="D18" s="96">
        <v>3</v>
      </c>
      <c r="E18" s="96">
        <v>1</v>
      </c>
      <c r="F18" s="96">
        <v>0</v>
      </c>
      <c r="G18" s="96">
        <v>1</v>
      </c>
      <c r="H18" s="99" t="s">
        <v>193</v>
      </c>
    </row>
    <row r="19" spans="2:8" x14ac:dyDescent="0.3">
      <c r="B19" s="95" t="s">
        <v>52</v>
      </c>
      <c r="C19" s="96">
        <v>2</v>
      </c>
      <c r="D19" s="96">
        <v>3</v>
      </c>
      <c r="E19" s="96">
        <v>1</v>
      </c>
      <c r="F19" s="96">
        <v>0</v>
      </c>
      <c r="G19" s="96">
        <v>1</v>
      </c>
      <c r="H19" s="99" t="s">
        <v>193</v>
      </c>
    </row>
    <row r="20" spans="2:8" x14ac:dyDescent="0.3">
      <c r="B20" s="95" t="s">
        <v>125</v>
      </c>
      <c r="C20" s="96">
        <v>2</v>
      </c>
      <c r="D20" s="96">
        <v>2</v>
      </c>
      <c r="E20" s="96">
        <v>1</v>
      </c>
      <c r="F20" s="96">
        <v>0</v>
      </c>
      <c r="G20" s="96">
        <v>1</v>
      </c>
      <c r="H20" s="99" t="s">
        <v>193</v>
      </c>
    </row>
    <row r="21" spans="2:8" x14ac:dyDescent="0.3">
      <c r="B21" s="95" t="s">
        <v>129</v>
      </c>
      <c r="C21" s="96">
        <v>1</v>
      </c>
      <c r="D21" s="97" t="s">
        <v>190</v>
      </c>
      <c r="E21" s="96">
        <v>1</v>
      </c>
      <c r="F21" s="96">
        <v>0</v>
      </c>
      <c r="G21" s="96">
        <v>1</v>
      </c>
      <c r="H21" s="99" t="s">
        <v>193</v>
      </c>
    </row>
    <row r="22" spans="2:8" x14ac:dyDescent="0.3">
      <c r="B22" s="95" t="s">
        <v>53</v>
      </c>
      <c r="C22" s="96">
        <v>2</v>
      </c>
      <c r="D22" s="96">
        <v>2</v>
      </c>
      <c r="E22" s="96">
        <v>1</v>
      </c>
      <c r="F22" s="96">
        <v>0</v>
      </c>
      <c r="G22" s="96">
        <v>0</v>
      </c>
      <c r="H22" s="99" t="s">
        <v>193</v>
      </c>
    </row>
    <row r="23" spans="2:8" x14ac:dyDescent="0.3">
      <c r="B23" s="95" t="s">
        <v>130</v>
      </c>
      <c r="C23" s="96">
        <v>1</v>
      </c>
      <c r="D23" s="97" t="s">
        <v>190</v>
      </c>
      <c r="E23" s="96">
        <v>1</v>
      </c>
      <c r="F23" s="96">
        <v>0</v>
      </c>
      <c r="G23" s="96">
        <v>1</v>
      </c>
      <c r="H23" s="99" t="s">
        <v>193</v>
      </c>
    </row>
    <row r="24" spans="2:8" x14ac:dyDescent="0.3">
      <c r="B24" s="95" t="s">
        <v>58</v>
      </c>
      <c r="C24" s="96">
        <v>2</v>
      </c>
      <c r="D24" s="97">
        <v>2</v>
      </c>
      <c r="E24" s="96">
        <v>1</v>
      </c>
      <c r="F24" s="96">
        <v>0</v>
      </c>
      <c r="G24" s="96">
        <v>0</v>
      </c>
      <c r="H24" s="99" t="s">
        <v>193</v>
      </c>
    </row>
    <row r="25" spans="2:8" x14ac:dyDescent="0.3">
      <c r="B25" s="95" t="s">
        <v>148</v>
      </c>
      <c r="C25" s="96">
        <v>0</v>
      </c>
      <c r="D25" s="97" t="s">
        <v>190</v>
      </c>
      <c r="E25" s="96">
        <v>1</v>
      </c>
      <c r="F25" s="96">
        <v>1</v>
      </c>
      <c r="G25" s="96">
        <v>2</v>
      </c>
      <c r="H25" s="99" t="s">
        <v>193</v>
      </c>
    </row>
    <row r="26" spans="2:8" x14ac:dyDescent="0.3">
      <c r="B26" s="95" t="s">
        <v>45</v>
      </c>
      <c r="C26" s="96">
        <v>1</v>
      </c>
      <c r="D26" s="96">
        <v>2</v>
      </c>
      <c r="E26" s="96">
        <v>1</v>
      </c>
      <c r="F26" s="96">
        <v>0</v>
      </c>
      <c r="G26" s="96">
        <v>1</v>
      </c>
      <c r="H26" s="100" t="s">
        <v>194</v>
      </c>
    </row>
    <row r="27" spans="2:8" x14ac:dyDescent="0.3">
      <c r="B27" s="95" t="s">
        <v>71</v>
      </c>
      <c r="C27" s="96">
        <v>1</v>
      </c>
      <c r="D27" s="96">
        <v>3</v>
      </c>
      <c r="E27" s="96">
        <v>1</v>
      </c>
      <c r="F27" s="96">
        <v>0</v>
      </c>
      <c r="G27" s="96">
        <v>0</v>
      </c>
      <c r="H27" s="100" t="s">
        <v>194</v>
      </c>
    </row>
    <row r="28" spans="2:8" x14ac:dyDescent="0.3">
      <c r="B28" s="95" t="s">
        <v>62</v>
      </c>
      <c r="C28" s="96">
        <v>2</v>
      </c>
      <c r="D28" s="96">
        <v>3</v>
      </c>
      <c r="E28" s="96">
        <v>0</v>
      </c>
      <c r="F28" s="96">
        <v>0</v>
      </c>
      <c r="G28" s="96">
        <v>0</v>
      </c>
      <c r="H28" s="100" t="s">
        <v>194</v>
      </c>
    </row>
    <row r="29" spans="2:8" x14ac:dyDescent="0.3">
      <c r="B29" s="95" t="s">
        <v>123</v>
      </c>
      <c r="C29" s="96">
        <v>0</v>
      </c>
      <c r="D29" s="97" t="s">
        <v>190</v>
      </c>
      <c r="E29" s="96">
        <v>1</v>
      </c>
      <c r="F29" s="96">
        <v>0</v>
      </c>
      <c r="G29" s="96">
        <v>1</v>
      </c>
      <c r="H29" s="100" t="s">
        <v>194</v>
      </c>
    </row>
    <row r="30" spans="2:8" ht="15" thickBot="1" x14ac:dyDescent="0.35">
      <c r="B30" s="101" t="s">
        <v>41</v>
      </c>
      <c r="C30" s="96">
        <v>0</v>
      </c>
      <c r="D30" s="96">
        <v>3</v>
      </c>
      <c r="E30" s="96">
        <v>0</v>
      </c>
      <c r="F30" s="96">
        <v>0</v>
      </c>
      <c r="G30" s="96">
        <v>1</v>
      </c>
      <c r="H30" s="102" t="s">
        <v>195</v>
      </c>
    </row>
    <row r="31" spans="2:8" ht="15" thickBot="1" x14ac:dyDescent="0.35">
      <c r="B31" s="103" t="s">
        <v>200</v>
      </c>
      <c r="C31" s="104">
        <v>0.3</v>
      </c>
      <c r="D31" s="104">
        <v>0.1</v>
      </c>
      <c r="E31" s="104">
        <v>0.3</v>
      </c>
      <c r="F31" s="104">
        <v>0.2</v>
      </c>
      <c r="G31" s="104">
        <v>0.1</v>
      </c>
      <c r="H31" s="105" t="s">
        <v>201</v>
      </c>
    </row>
    <row r="33" spans="2:8" ht="15" customHeight="1" x14ac:dyDescent="0.3">
      <c r="B33" s="327" t="s">
        <v>205</v>
      </c>
      <c r="C33" s="327"/>
      <c r="D33" s="327"/>
      <c r="E33" s="327"/>
      <c r="F33" s="327"/>
      <c r="G33" s="327"/>
      <c r="H33" s="327"/>
    </row>
    <row r="34" spans="2:8" x14ac:dyDescent="0.3">
      <c r="B34" s="327"/>
      <c r="C34" s="327"/>
      <c r="D34" s="327"/>
      <c r="E34" s="327"/>
      <c r="F34" s="327"/>
      <c r="G34" s="327"/>
      <c r="H34" s="327"/>
    </row>
    <row r="35" spans="2:8" x14ac:dyDescent="0.3">
      <c r="B35" s="327"/>
      <c r="C35" s="327"/>
      <c r="D35" s="327"/>
      <c r="E35" s="327"/>
      <c r="F35" s="327"/>
      <c r="G35" s="327"/>
      <c r="H35" s="327"/>
    </row>
    <row r="36" spans="2:8" x14ac:dyDescent="0.3">
      <c r="B36" s="327"/>
      <c r="C36" s="327"/>
      <c r="D36" s="327"/>
      <c r="E36" s="327"/>
      <c r="F36" s="327"/>
      <c r="G36" s="327"/>
      <c r="H36" s="327"/>
    </row>
    <row r="37" spans="2:8" x14ac:dyDescent="0.3">
      <c r="B37" s="327"/>
      <c r="C37" s="327"/>
      <c r="D37" s="327"/>
      <c r="E37" s="327"/>
      <c r="F37" s="327"/>
      <c r="G37" s="327"/>
      <c r="H37" s="327"/>
    </row>
    <row r="38" spans="2:8" x14ac:dyDescent="0.3">
      <c r="B38" s="327"/>
      <c r="C38" s="327"/>
      <c r="D38" s="327"/>
      <c r="E38" s="327"/>
      <c r="F38" s="327"/>
      <c r="G38" s="327"/>
      <c r="H38" s="327"/>
    </row>
    <row r="39" spans="2:8" x14ac:dyDescent="0.3">
      <c r="B39" s="327"/>
      <c r="C39" s="327"/>
      <c r="D39" s="327"/>
      <c r="E39" s="327"/>
      <c r="F39" s="327"/>
      <c r="G39" s="327"/>
      <c r="H39" s="327"/>
    </row>
    <row r="40" spans="2:8" x14ac:dyDescent="0.3">
      <c r="B40" s="327"/>
      <c r="C40" s="327"/>
      <c r="D40" s="327"/>
      <c r="E40" s="327"/>
      <c r="F40" s="327"/>
      <c r="G40" s="327"/>
      <c r="H40" s="327"/>
    </row>
    <row r="41" spans="2:8" x14ac:dyDescent="0.3">
      <c r="B41" s="327"/>
      <c r="C41" s="327"/>
      <c r="D41" s="327"/>
      <c r="E41" s="327"/>
      <c r="F41" s="327"/>
      <c r="G41" s="327"/>
      <c r="H41" s="327"/>
    </row>
    <row r="42" spans="2:8" x14ac:dyDescent="0.3">
      <c r="B42" s="327"/>
      <c r="C42" s="327"/>
      <c r="D42" s="327"/>
      <c r="E42" s="327"/>
      <c r="F42" s="327"/>
      <c r="G42" s="327"/>
      <c r="H42" s="327"/>
    </row>
    <row r="43" spans="2:8" x14ac:dyDescent="0.3">
      <c r="B43" s="109"/>
      <c r="C43" s="109"/>
      <c r="D43" s="109"/>
      <c r="E43" s="109"/>
      <c r="F43" s="109"/>
      <c r="G43" s="109"/>
      <c r="H43" s="109"/>
    </row>
    <row r="44" spans="2:8" x14ac:dyDescent="0.3">
      <c r="B44" s="109"/>
      <c r="C44" s="109"/>
      <c r="D44" s="109"/>
      <c r="E44" s="109"/>
      <c r="F44" s="109"/>
      <c r="G44" s="109"/>
      <c r="H44" s="109"/>
    </row>
    <row r="45" spans="2:8" x14ac:dyDescent="0.3">
      <c r="B45" s="109"/>
      <c r="C45" s="109"/>
      <c r="D45" s="109"/>
      <c r="E45" s="109"/>
      <c r="F45" s="109"/>
      <c r="G45" s="109"/>
      <c r="H45" s="109"/>
    </row>
    <row r="46" spans="2:8" x14ac:dyDescent="0.3">
      <c r="B46" s="107"/>
      <c r="C46" s="107"/>
      <c r="D46" s="107"/>
      <c r="E46" s="107"/>
      <c r="F46" s="107"/>
      <c r="G46" s="107"/>
      <c r="H46" s="107"/>
    </row>
    <row r="47" spans="2:8" x14ac:dyDescent="0.3">
      <c r="B47" s="107"/>
      <c r="C47" s="107"/>
      <c r="D47" s="107"/>
      <c r="E47" s="107"/>
      <c r="F47" s="107"/>
      <c r="G47" s="107"/>
      <c r="H47" s="107"/>
    </row>
    <row r="48" spans="2:8" x14ac:dyDescent="0.3">
      <c r="B48" s="107"/>
      <c r="C48" s="107"/>
      <c r="D48" s="107"/>
      <c r="E48" s="107"/>
      <c r="F48" s="107"/>
      <c r="G48" s="107"/>
      <c r="H48" s="107"/>
    </row>
  </sheetData>
  <mergeCells count="4">
    <mergeCell ref="B4:B5"/>
    <mergeCell ref="C4:G4"/>
    <mergeCell ref="H4:H5"/>
    <mergeCell ref="B33:H42"/>
  </mergeCells>
  <conditionalFormatting sqref="C6:G30">
    <cfRule type="colorScale" priority="1">
      <colorScale>
        <cfvo type="num" val="0"/>
        <cfvo type="num" val="2"/>
        <cfvo type="num" val="4"/>
        <color rgb="FFFC8470"/>
        <color rgb="FFFFE285"/>
        <color rgb="FF80D35F"/>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DA07F-58F1-488C-9605-0856A52A9CF8}">
  <sheetPr codeName="Sheet11">
    <tabColor rgb="FFC00000"/>
  </sheetPr>
  <dimension ref="A1:E66"/>
  <sheetViews>
    <sheetView workbookViewId="0">
      <pane xSplit="1" ySplit="1" topLeftCell="B35" activePane="bottomRight" state="frozen"/>
      <selection pane="topRight"/>
      <selection pane="bottomLeft"/>
      <selection pane="bottomRight" activeCell="C9" sqref="C9"/>
    </sheetView>
  </sheetViews>
  <sheetFormatPr defaultColWidth="9" defaultRowHeight="11.4" x14ac:dyDescent="0.25"/>
  <cols>
    <col min="1" max="1" width="27.6640625" style="3" bestFit="1" customWidth="1"/>
    <col min="2" max="5" width="13.33203125" style="3" bestFit="1" customWidth="1"/>
    <col min="6" max="16384" width="9" style="3"/>
  </cols>
  <sheetData>
    <row r="1" spans="1:5" ht="45.75" customHeight="1" x14ac:dyDescent="0.25">
      <c r="A1" s="1" t="s">
        <v>3</v>
      </c>
      <c r="B1" s="2" t="s">
        <v>105</v>
      </c>
      <c r="C1" s="2" t="s">
        <v>106</v>
      </c>
      <c r="D1" s="2" t="s">
        <v>107</v>
      </c>
      <c r="E1" s="2" t="s">
        <v>108</v>
      </c>
    </row>
    <row r="2" spans="1:5" ht="14.25" customHeight="1" x14ac:dyDescent="0.25">
      <c r="A2" s="4" t="s">
        <v>104</v>
      </c>
      <c r="B2" s="5" t="s">
        <v>38</v>
      </c>
      <c r="C2" s="6">
        <v>143.12779748665301</v>
      </c>
      <c r="D2" s="6">
        <v>72.418340154117303</v>
      </c>
      <c r="E2" s="6">
        <v>35.243670149924597</v>
      </c>
    </row>
    <row r="3" spans="1:5" ht="14.25" customHeight="1" x14ac:dyDescent="0.25">
      <c r="A3" s="4" t="s">
        <v>96</v>
      </c>
      <c r="B3" s="5" t="s">
        <v>38</v>
      </c>
      <c r="C3" s="6">
        <v>223.49569537304299</v>
      </c>
      <c r="D3" s="6">
        <v>55.172540196531898</v>
      </c>
      <c r="E3" s="6">
        <v>123.10785052098601</v>
      </c>
    </row>
    <row r="4" spans="1:5" ht="14.25" customHeight="1" x14ac:dyDescent="0.25">
      <c r="A4" s="4" t="s">
        <v>65</v>
      </c>
      <c r="B4" s="5" t="s">
        <v>38</v>
      </c>
      <c r="C4" s="6">
        <v>176.27949976703499</v>
      </c>
      <c r="D4" s="6">
        <v>43.3390000376152</v>
      </c>
      <c r="E4" s="6">
        <v>107.228409828173</v>
      </c>
    </row>
    <row r="5" spans="1:5" ht="14.25" customHeight="1" x14ac:dyDescent="0.25">
      <c r="A5" s="4" t="s">
        <v>100</v>
      </c>
      <c r="B5" s="5" t="s">
        <v>38</v>
      </c>
      <c r="C5" s="6">
        <v>126.12339885706</v>
      </c>
      <c r="D5" s="6">
        <v>27.8328599970278</v>
      </c>
      <c r="E5" s="6">
        <v>169.30157990654101</v>
      </c>
    </row>
    <row r="6" spans="1:5" ht="14.25" customHeight="1" x14ac:dyDescent="0.25">
      <c r="A6" s="4" t="s">
        <v>83</v>
      </c>
      <c r="B6" s="5" t="s">
        <v>38</v>
      </c>
      <c r="C6" s="6">
        <v>50.583799817126398</v>
      </c>
      <c r="D6" s="6">
        <v>16.2504300376328</v>
      </c>
      <c r="E6" s="6">
        <v>31.991049965363299</v>
      </c>
    </row>
    <row r="7" spans="1:5" ht="14.25" customHeight="1" x14ac:dyDescent="0.25">
      <c r="A7" s="4" t="s">
        <v>40</v>
      </c>
      <c r="B7" s="5" t="s">
        <v>38</v>
      </c>
      <c r="C7" s="6">
        <v>20.059000078530499</v>
      </c>
      <c r="D7" s="6">
        <v>9.0229800195505891</v>
      </c>
      <c r="E7" s="6">
        <v>7.9451400057776498</v>
      </c>
    </row>
    <row r="8" spans="1:5" ht="14.25" customHeight="1" x14ac:dyDescent="0.25">
      <c r="A8" s="4" t="s">
        <v>51</v>
      </c>
      <c r="B8" s="5" t="s">
        <v>42</v>
      </c>
      <c r="C8" s="6">
        <v>998.28769979983895</v>
      </c>
      <c r="D8" s="6">
        <v>619.75375171003998</v>
      </c>
      <c r="E8" s="6">
        <v>528.61558132616096</v>
      </c>
    </row>
    <row r="9" spans="1:5" ht="14.25" customHeight="1" x14ac:dyDescent="0.25">
      <c r="A9" s="4" t="s">
        <v>78</v>
      </c>
      <c r="B9" s="5" t="s">
        <v>38</v>
      </c>
      <c r="C9" s="6">
        <v>39.969799551159703</v>
      </c>
      <c r="D9" s="6">
        <v>24.518010000906401</v>
      </c>
      <c r="E9" s="5" t="s">
        <v>39</v>
      </c>
    </row>
    <row r="10" spans="1:5" ht="14.25" customHeight="1" x14ac:dyDescent="0.25">
      <c r="A10" s="4" t="s">
        <v>68</v>
      </c>
      <c r="B10" s="5" t="s">
        <v>42</v>
      </c>
      <c r="C10" s="6">
        <v>463.77009963292898</v>
      </c>
      <c r="D10" s="6">
        <v>344.59800999491802</v>
      </c>
      <c r="E10" s="6">
        <v>226.460500188335</v>
      </c>
    </row>
    <row r="11" spans="1:5" ht="14.25" customHeight="1" x14ac:dyDescent="0.25">
      <c r="A11" s="4" t="s">
        <v>57</v>
      </c>
      <c r="B11" s="5" t="s">
        <v>42</v>
      </c>
      <c r="C11" s="6">
        <v>290.86049854024901</v>
      </c>
      <c r="D11" s="6">
        <v>218.11651050659901</v>
      </c>
      <c r="E11" s="6">
        <v>95.357519359064497</v>
      </c>
    </row>
    <row r="12" spans="1:5" ht="14.25" customHeight="1" x14ac:dyDescent="0.25">
      <c r="A12" s="4" t="s">
        <v>76</v>
      </c>
      <c r="B12" s="5" t="s">
        <v>42</v>
      </c>
      <c r="C12" s="6">
        <v>273.427996565922</v>
      </c>
      <c r="D12" s="6">
        <v>34.835379968295499</v>
      </c>
      <c r="E12" s="6">
        <v>120.953079950484</v>
      </c>
    </row>
    <row r="13" spans="1:5" ht="14.25" customHeight="1" x14ac:dyDescent="0.25">
      <c r="A13" s="4" t="s">
        <v>46</v>
      </c>
      <c r="B13" s="5" t="s">
        <v>42</v>
      </c>
      <c r="C13" s="6">
        <v>1394.36180373548</v>
      </c>
      <c r="D13" s="6">
        <v>629.40319997585095</v>
      </c>
      <c r="E13" s="6">
        <v>995.93620087326406</v>
      </c>
    </row>
    <row r="14" spans="1:5" ht="14.25" customHeight="1" x14ac:dyDescent="0.25">
      <c r="A14" s="4" t="s">
        <v>80</v>
      </c>
      <c r="B14" s="5" t="s">
        <v>38</v>
      </c>
      <c r="C14" s="6">
        <v>77.225099928131399</v>
      </c>
      <c r="D14" s="6">
        <v>12.728299987897501</v>
      </c>
      <c r="E14" s="6">
        <v>62.398820202083101</v>
      </c>
    </row>
    <row r="15" spans="1:5" ht="14.25" customHeight="1" x14ac:dyDescent="0.25">
      <c r="A15" s="4" t="s">
        <v>88</v>
      </c>
      <c r="B15" s="5" t="s">
        <v>38</v>
      </c>
      <c r="C15" s="6">
        <v>108.364701018872</v>
      </c>
      <c r="D15" s="6">
        <v>20.971859987718201</v>
      </c>
      <c r="E15" s="6">
        <v>92.266310072404295</v>
      </c>
    </row>
    <row r="16" spans="1:5" ht="14.25" customHeight="1" x14ac:dyDescent="0.25">
      <c r="A16" s="4" t="s">
        <v>53</v>
      </c>
      <c r="B16" s="5" t="s">
        <v>42</v>
      </c>
      <c r="C16" s="6">
        <v>728.05550140720902</v>
      </c>
      <c r="D16" s="6">
        <v>344.309109934807</v>
      </c>
      <c r="E16" s="6">
        <v>312.309330143647</v>
      </c>
    </row>
    <row r="17" spans="1:5" ht="14.25" customHeight="1" x14ac:dyDescent="0.25">
      <c r="A17" s="4" t="s">
        <v>77</v>
      </c>
      <c r="B17" s="5" t="s">
        <v>38</v>
      </c>
      <c r="C17" s="6">
        <v>110.65890117311901</v>
      </c>
      <c r="D17" s="6">
        <v>32.449609887583897</v>
      </c>
      <c r="E17" s="6">
        <v>158.34673033172899</v>
      </c>
    </row>
    <row r="18" spans="1:5" ht="14.25" customHeight="1" x14ac:dyDescent="0.25">
      <c r="A18" s="4" t="s">
        <v>82</v>
      </c>
      <c r="B18" s="5" t="s">
        <v>38</v>
      </c>
      <c r="C18" s="6">
        <v>104.66039963904799</v>
      </c>
      <c r="D18" s="6">
        <v>23.447510126906099</v>
      </c>
      <c r="E18" s="6">
        <v>167.98770051198099</v>
      </c>
    </row>
    <row r="19" spans="1:5" ht="14.25" customHeight="1" x14ac:dyDescent="0.25">
      <c r="A19" s="4" t="s">
        <v>41</v>
      </c>
      <c r="B19" s="5" t="s">
        <v>42</v>
      </c>
      <c r="C19" s="6">
        <v>745.112800195624</v>
      </c>
      <c r="D19" s="6">
        <v>292.94466943587003</v>
      </c>
      <c r="E19" s="6">
        <v>501.19395974502601</v>
      </c>
    </row>
    <row r="20" spans="1:5" ht="14.25" customHeight="1" x14ac:dyDescent="0.25">
      <c r="A20" s="4" t="s">
        <v>79</v>
      </c>
      <c r="B20" s="5" t="s">
        <v>42</v>
      </c>
      <c r="C20" s="6">
        <v>273.02920033192697</v>
      </c>
      <c r="D20" s="6">
        <v>48.530650139683701</v>
      </c>
      <c r="E20" s="6">
        <v>184.70712029645699</v>
      </c>
    </row>
    <row r="21" spans="1:5" ht="14.25" customHeight="1" x14ac:dyDescent="0.25">
      <c r="A21" s="4" t="s">
        <v>94</v>
      </c>
      <c r="B21" s="5" t="s">
        <v>38</v>
      </c>
      <c r="C21" s="6">
        <v>59.615699800866402</v>
      </c>
      <c r="D21" s="6">
        <v>15.046489953672401</v>
      </c>
      <c r="E21" s="6">
        <v>69.683759906884404</v>
      </c>
    </row>
    <row r="22" spans="1:5" ht="14.25" customHeight="1" x14ac:dyDescent="0.25">
      <c r="A22" s="4" t="s">
        <v>86</v>
      </c>
      <c r="B22" s="5" t="s">
        <v>42</v>
      </c>
      <c r="C22" s="6">
        <v>282.59220024537302</v>
      </c>
      <c r="D22" s="6">
        <v>49.394150072430797</v>
      </c>
      <c r="E22" s="6">
        <v>178.714660052331</v>
      </c>
    </row>
    <row r="23" spans="1:5" ht="14.25" customHeight="1" x14ac:dyDescent="0.25">
      <c r="A23" s="4" t="s">
        <v>90</v>
      </c>
      <c r="B23" s="5" t="s">
        <v>38</v>
      </c>
      <c r="C23" s="6">
        <v>190.62120030952099</v>
      </c>
      <c r="D23" s="6">
        <v>37.9047699299757</v>
      </c>
      <c r="E23" s="6">
        <v>202.085559655308</v>
      </c>
    </row>
    <row r="24" spans="1:5" ht="14.25" customHeight="1" x14ac:dyDescent="0.25">
      <c r="A24" s="4" t="s">
        <v>72</v>
      </c>
      <c r="B24" s="5" t="s">
        <v>38</v>
      </c>
      <c r="C24" s="6">
        <v>244.53460006687999</v>
      </c>
      <c r="D24" s="6">
        <v>72.603489838171001</v>
      </c>
      <c r="E24" s="6">
        <v>45.382849931914102</v>
      </c>
    </row>
    <row r="25" spans="1:5" ht="14.25" customHeight="1" x14ac:dyDescent="0.25">
      <c r="A25" s="4" t="s">
        <v>87</v>
      </c>
      <c r="B25" s="5" t="s">
        <v>38</v>
      </c>
      <c r="C25" s="6">
        <v>42.841599618797801</v>
      </c>
      <c r="D25" s="6">
        <v>7.6950299969292297</v>
      </c>
      <c r="E25" s="6">
        <v>22.5379599870408</v>
      </c>
    </row>
    <row r="26" spans="1:5" ht="14.25" customHeight="1" x14ac:dyDescent="0.25">
      <c r="A26" s="4" t="s">
        <v>47</v>
      </c>
      <c r="B26" s="5" t="s">
        <v>42</v>
      </c>
      <c r="C26" s="6">
        <v>647.27880255957996</v>
      </c>
      <c r="D26" s="6">
        <v>433.54897999814398</v>
      </c>
      <c r="E26" s="6">
        <v>396.79382033815801</v>
      </c>
    </row>
    <row r="27" spans="1:5" ht="14.25" customHeight="1" x14ac:dyDescent="0.25">
      <c r="A27" s="4" t="s">
        <v>56</v>
      </c>
      <c r="B27" s="5" t="s">
        <v>42</v>
      </c>
      <c r="C27" s="6">
        <v>408.752401113357</v>
      </c>
      <c r="D27" s="6">
        <v>67.157650121275907</v>
      </c>
      <c r="E27" s="6">
        <v>367.75000010807099</v>
      </c>
    </row>
    <row r="28" spans="1:5" ht="14.25" customHeight="1" x14ac:dyDescent="0.25">
      <c r="A28" s="4" t="s">
        <v>74</v>
      </c>
      <c r="B28" s="5" t="s">
        <v>42</v>
      </c>
      <c r="C28" s="6">
        <v>422.80919353607101</v>
      </c>
      <c r="D28" s="6">
        <v>141.8985401171</v>
      </c>
      <c r="E28" s="6">
        <v>308.79646978093001</v>
      </c>
    </row>
    <row r="29" spans="1:5" ht="14.25" customHeight="1" x14ac:dyDescent="0.25">
      <c r="A29" s="4" t="s">
        <v>66</v>
      </c>
      <c r="B29" s="5" t="s">
        <v>42</v>
      </c>
      <c r="C29" s="6">
        <v>734.054500791593</v>
      </c>
      <c r="D29" s="6">
        <v>303.42383023563599</v>
      </c>
      <c r="E29" s="6">
        <v>234.24622096051701</v>
      </c>
    </row>
    <row r="30" spans="1:5" ht="14.25" customHeight="1" x14ac:dyDescent="0.25">
      <c r="A30" s="4" t="s">
        <v>45</v>
      </c>
      <c r="B30" s="5" t="s">
        <v>42</v>
      </c>
      <c r="C30" s="6">
        <v>1515.71920346499</v>
      </c>
      <c r="D30" s="6">
        <v>937.63108126753298</v>
      </c>
      <c r="E30" s="6">
        <v>745.44335963430899</v>
      </c>
    </row>
    <row r="31" spans="1:5" ht="14.25" customHeight="1" x14ac:dyDescent="0.25">
      <c r="A31" s="4" t="s">
        <v>67</v>
      </c>
      <c r="B31" s="5" t="s">
        <v>38</v>
      </c>
      <c r="C31" s="6">
        <v>34.002800459507903</v>
      </c>
      <c r="D31" s="6">
        <v>21.342049921460401</v>
      </c>
      <c r="E31" s="6">
        <v>38.376950440846102</v>
      </c>
    </row>
    <row r="32" spans="1:5" ht="14.25" customHeight="1" x14ac:dyDescent="0.25">
      <c r="A32" s="4" t="s">
        <v>60</v>
      </c>
      <c r="B32" s="5" t="s">
        <v>38</v>
      </c>
      <c r="C32" s="6">
        <v>72.596299787794095</v>
      </c>
      <c r="D32" s="6">
        <v>9.4236699935150696</v>
      </c>
      <c r="E32" s="6">
        <v>15.887180083568801</v>
      </c>
    </row>
    <row r="33" spans="1:5" ht="14.25" customHeight="1" x14ac:dyDescent="0.25">
      <c r="A33" s="4" t="s">
        <v>61</v>
      </c>
      <c r="B33" s="5" t="s">
        <v>38</v>
      </c>
      <c r="C33" s="6">
        <v>151.90360060949001</v>
      </c>
      <c r="D33" s="6">
        <v>63.434789970384699</v>
      </c>
      <c r="E33" s="6">
        <v>173.16032009419101</v>
      </c>
    </row>
    <row r="34" spans="1:5" ht="14.25" customHeight="1" x14ac:dyDescent="0.25">
      <c r="A34" s="4" t="s">
        <v>97</v>
      </c>
      <c r="B34" s="5" t="s">
        <v>38</v>
      </c>
      <c r="C34" s="6">
        <v>44.1760002984811</v>
      </c>
      <c r="D34" s="6">
        <v>45.9425900281203</v>
      </c>
      <c r="E34" s="6">
        <v>6.4695400728232899</v>
      </c>
    </row>
    <row r="35" spans="1:5" ht="14.25" customHeight="1" x14ac:dyDescent="0.25">
      <c r="A35" s="4" t="s">
        <v>49</v>
      </c>
      <c r="B35" s="5" t="s">
        <v>38</v>
      </c>
      <c r="C35" s="6">
        <v>186.57580090042799</v>
      </c>
      <c r="D35" s="6">
        <v>141.80109053840101</v>
      </c>
      <c r="E35" s="6">
        <v>130.34379990588801</v>
      </c>
    </row>
    <row r="36" spans="1:5" ht="14.25" customHeight="1" x14ac:dyDescent="0.25">
      <c r="A36" s="4" t="s">
        <v>69</v>
      </c>
      <c r="B36" s="5" t="s">
        <v>38</v>
      </c>
      <c r="C36" s="6">
        <v>28.854200040754201</v>
      </c>
      <c r="D36" s="6">
        <v>17.545560021451099</v>
      </c>
      <c r="E36" s="6">
        <v>40.561749850500199</v>
      </c>
    </row>
    <row r="37" spans="1:5" ht="14.25" customHeight="1" x14ac:dyDescent="0.25">
      <c r="A37" s="4" t="s">
        <v>84</v>
      </c>
      <c r="B37" s="5" t="s">
        <v>38</v>
      </c>
      <c r="C37" s="6">
        <v>37.141699649415401</v>
      </c>
      <c r="D37" s="6">
        <v>5.51274000778358</v>
      </c>
      <c r="E37" s="6">
        <v>43.158319932746203</v>
      </c>
    </row>
    <row r="38" spans="1:5" ht="14.25" customHeight="1" x14ac:dyDescent="0.25">
      <c r="A38" s="4" t="s">
        <v>70</v>
      </c>
      <c r="B38" s="5" t="s">
        <v>38</v>
      </c>
      <c r="C38" s="6">
        <v>181.977199564892</v>
      </c>
      <c r="D38" s="6">
        <v>30.649160009086302</v>
      </c>
      <c r="E38" s="6">
        <v>114.321489967386</v>
      </c>
    </row>
    <row r="39" spans="1:5" ht="14.25" customHeight="1" x14ac:dyDescent="0.25">
      <c r="A39" s="4" t="s">
        <v>92</v>
      </c>
      <c r="B39" s="5" t="s">
        <v>38</v>
      </c>
      <c r="C39" s="6">
        <v>64.939699747716006</v>
      </c>
      <c r="D39" s="6">
        <v>12.019699995101799</v>
      </c>
      <c r="E39" s="6">
        <v>50.510190061298601</v>
      </c>
    </row>
    <row r="40" spans="1:5" ht="14.25" customHeight="1" x14ac:dyDescent="0.25">
      <c r="A40" s="4" t="s">
        <v>102</v>
      </c>
      <c r="B40" s="5" t="s">
        <v>38</v>
      </c>
      <c r="C40" s="6">
        <v>33.543200235813799</v>
      </c>
      <c r="D40" s="6">
        <v>36.623879096703703</v>
      </c>
      <c r="E40" s="6">
        <v>19.392829666007302</v>
      </c>
    </row>
    <row r="41" spans="1:5" ht="14.25" customHeight="1" x14ac:dyDescent="0.25">
      <c r="A41" s="4" t="s">
        <v>55</v>
      </c>
      <c r="B41" s="5" t="s">
        <v>38</v>
      </c>
      <c r="C41" s="6">
        <v>72.155600333615396</v>
      </c>
      <c r="D41" s="6">
        <v>24.200349969253899</v>
      </c>
      <c r="E41" s="6">
        <v>44.5759298588018</v>
      </c>
    </row>
    <row r="42" spans="1:5" ht="14.25" customHeight="1" x14ac:dyDescent="0.25">
      <c r="A42" s="4" t="s">
        <v>91</v>
      </c>
      <c r="B42" s="5" t="s">
        <v>38</v>
      </c>
      <c r="C42" s="6">
        <v>47.1769005910174</v>
      </c>
      <c r="D42" s="6">
        <v>10.0206099810152</v>
      </c>
      <c r="E42" s="6">
        <v>19.4036199164671</v>
      </c>
    </row>
    <row r="43" spans="1:5" ht="14.25" customHeight="1" x14ac:dyDescent="0.25">
      <c r="A43" s="4" t="s">
        <v>63</v>
      </c>
      <c r="B43" s="5" t="s">
        <v>42</v>
      </c>
      <c r="C43" s="6">
        <v>526.54959889187</v>
      </c>
      <c r="D43" s="6">
        <v>182.275599911981</v>
      </c>
      <c r="E43" s="6">
        <v>338.04398979285901</v>
      </c>
    </row>
    <row r="44" spans="1:5" ht="14.25" customHeight="1" x14ac:dyDescent="0.25">
      <c r="A44" s="4" t="s">
        <v>37</v>
      </c>
      <c r="B44" s="5" t="s">
        <v>38</v>
      </c>
      <c r="C44" s="6">
        <v>143.26709927741501</v>
      </c>
      <c r="D44" s="6">
        <v>88.266379895995399</v>
      </c>
      <c r="E44" s="6">
        <v>28.051149858515402</v>
      </c>
    </row>
    <row r="45" spans="1:5" ht="14.25" customHeight="1" x14ac:dyDescent="0.25">
      <c r="A45" s="4" t="s">
        <v>81</v>
      </c>
      <c r="B45" s="5" t="s">
        <v>38</v>
      </c>
      <c r="C45" s="6">
        <v>232.869999830262</v>
      </c>
      <c r="D45" s="6">
        <v>49.584449936903503</v>
      </c>
      <c r="E45" s="6">
        <v>129.00272994601499</v>
      </c>
    </row>
    <row r="46" spans="1:5" ht="14.25" customHeight="1" x14ac:dyDescent="0.25">
      <c r="A46" s="4" t="s">
        <v>99</v>
      </c>
      <c r="B46" s="5" t="s">
        <v>38</v>
      </c>
      <c r="C46" s="6">
        <v>31.0594998892193</v>
      </c>
      <c r="D46" s="6">
        <v>7.50072000159635</v>
      </c>
      <c r="E46" s="6">
        <v>38.302879932517001</v>
      </c>
    </row>
    <row r="47" spans="1:5" ht="14.25" customHeight="1" x14ac:dyDescent="0.25">
      <c r="A47" s="4" t="s">
        <v>73</v>
      </c>
      <c r="B47" s="5" t="s">
        <v>38</v>
      </c>
      <c r="C47" s="6">
        <v>18.616900148947</v>
      </c>
      <c r="D47" s="6">
        <v>4.1330199946023596</v>
      </c>
      <c r="E47" s="6">
        <v>4.8290000935958199E-2</v>
      </c>
    </row>
    <row r="48" spans="1:5" ht="14.25" customHeight="1" x14ac:dyDescent="0.25">
      <c r="A48" s="4" t="s">
        <v>93</v>
      </c>
      <c r="B48" s="5" t="s">
        <v>38</v>
      </c>
      <c r="C48" s="6">
        <v>61.090599902759998</v>
      </c>
      <c r="D48" s="6">
        <v>11.7454300158635</v>
      </c>
      <c r="E48" s="6">
        <v>39.991380091734001</v>
      </c>
    </row>
    <row r="49" spans="1:5" ht="14.25" customHeight="1" x14ac:dyDescent="0.25">
      <c r="A49" s="4" t="s">
        <v>71</v>
      </c>
      <c r="B49" s="5" t="s">
        <v>42</v>
      </c>
      <c r="C49" s="6">
        <v>827.82240033784899</v>
      </c>
      <c r="D49" s="6">
        <v>709.10131032759602</v>
      </c>
      <c r="E49" s="6">
        <v>444.95659977461202</v>
      </c>
    </row>
    <row r="50" spans="1:5" ht="14.25" customHeight="1" x14ac:dyDescent="0.25">
      <c r="A50" s="4" t="s">
        <v>52</v>
      </c>
      <c r="B50" s="5" t="s">
        <v>42</v>
      </c>
      <c r="C50" s="6">
        <v>2006.31619534573</v>
      </c>
      <c r="D50" s="6">
        <v>1606.02666412188</v>
      </c>
      <c r="E50" s="6">
        <v>474.95727006684899</v>
      </c>
    </row>
    <row r="51" spans="1:5" ht="14.25" customHeight="1" x14ac:dyDescent="0.25">
      <c r="A51" s="4" t="s">
        <v>89</v>
      </c>
      <c r="B51" s="5" t="s">
        <v>42</v>
      </c>
      <c r="C51" s="6">
        <v>297.367800491862</v>
      </c>
      <c r="D51" s="6">
        <v>58.667870000888101</v>
      </c>
      <c r="E51" s="6">
        <v>271.668239833077</v>
      </c>
    </row>
    <row r="52" spans="1:5" ht="14.25" customHeight="1" x14ac:dyDescent="0.25">
      <c r="A52" s="4" t="s">
        <v>75</v>
      </c>
      <c r="B52" s="5" t="s">
        <v>38</v>
      </c>
      <c r="C52" s="6">
        <v>147.446899253438</v>
      </c>
      <c r="D52" s="6">
        <v>46.455540177413802</v>
      </c>
      <c r="E52" s="6">
        <v>131.546980256029</v>
      </c>
    </row>
    <row r="53" spans="1:5" ht="14.25" customHeight="1" x14ac:dyDescent="0.25">
      <c r="A53" s="4" t="s">
        <v>59</v>
      </c>
      <c r="B53" s="5" t="s">
        <v>42</v>
      </c>
      <c r="C53" s="6">
        <v>234.47929932647801</v>
      </c>
      <c r="D53" s="6">
        <v>111.09538994356301</v>
      </c>
      <c r="E53" s="6">
        <v>143.23693015919301</v>
      </c>
    </row>
    <row r="54" spans="1:5" ht="14.25" customHeight="1" x14ac:dyDescent="0.25">
      <c r="A54" s="4" t="s">
        <v>43</v>
      </c>
      <c r="B54" s="5" t="s">
        <v>38</v>
      </c>
      <c r="C54" s="6">
        <v>84.212200680085502</v>
      </c>
      <c r="D54" s="6">
        <v>65.190730238419206</v>
      </c>
      <c r="E54" s="6">
        <v>59.6212797731853</v>
      </c>
    </row>
    <row r="55" spans="1:5" ht="14.25" customHeight="1" x14ac:dyDescent="0.25">
      <c r="A55" s="4" t="s">
        <v>62</v>
      </c>
      <c r="B55" s="5" t="s">
        <v>42</v>
      </c>
      <c r="C55" s="6">
        <v>4792.6915272164497</v>
      </c>
      <c r="D55" s="6">
        <v>4649.7678199914199</v>
      </c>
      <c r="E55" s="6">
        <v>483.53284270675499</v>
      </c>
    </row>
    <row r="56" spans="1:5" ht="14.25" customHeight="1" x14ac:dyDescent="0.25">
      <c r="A56" s="4" t="s">
        <v>50</v>
      </c>
      <c r="B56" s="5" t="s">
        <v>42</v>
      </c>
      <c r="C56" s="6">
        <v>1221.0805013627</v>
      </c>
      <c r="D56" s="6">
        <v>787.80886931568295</v>
      </c>
      <c r="E56" s="6">
        <v>499.32042040657399</v>
      </c>
    </row>
    <row r="57" spans="1:5" ht="14.25" customHeight="1" x14ac:dyDescent="0.25">
      <c r="A57" s="4" t="s">
        <v>58</v>
      </c>
      <c r="B57" s="5" t="s">
        <v>42</v>
      </c>
      <c r="C57" s="6">
        <v>477.75169719859701</v>
      </c>
      <c r="D57" s="6">
        <v>349.96070017647099</v>
      </c>
      <c r="E57" s="6">
        <v>168.36950986383201</v>
      </c>
    </row>
    <row r="58" spans="1:5" ht="14.25" customHeight="1" x14ac:dyDescent="0.25">
      <c r="A58" s="4" t="s">
        <v>85</v>
      </c>
      <c r="B58" s="5" t="s">
        <v>38</v>
      </c>
      <c r="C58" s="6">
        <v>68.003899136499996</v>
      </c>
      <c r="D58" s="6">
        <v>13.9801399745942</v>
      </c>
      <c r="E58" s="6">
        <v>47.256640040245799</v>
      </c>
    </row>
    <row r="59" spans="1:5" ht="14.25" customHeight="1" x14ac:dyDescent="0.25">
      <c r="A59" s="4" t="s">
        <v>95</v>
      </c>
      <c r="B59" s="5" t="s">
        <v>42</v>
      </c>
      <c r="C59" s="6">
        <v>342.34850390846299</v>
      </c>
      <c r="D59" s="6">
        <v>58.608070041216699</v>
      </c>
      <c r="E59" s="6">
        <v>261.857459269591</v>
      </c>
    </row>
    <row r="60" spans="1:5" ht="14.25" customHeight="1" x14ac:dyDescent="0.25">
      <c r="A60" s="4" t="s">
        <v>64</v>
      </c>
      <c r="B60" s="5" t="s">
        <v>42</v>
      </c>
      <c r="C60" s="6">
        <v>278.63950487714499</v>
      </c>
      <c r="D60" s="6">
        <v>226.74234049688701</v>
      </c>
      <c r="E60" s="6">
        <v>65.1411302868066</v>
      </c>
    </row>
    <row r="61" spans="1:5" ht="14.25" customHeight="1" x14ac:dyDescent="0.25">
      <c r="A61" s="4" t="s">
        <v>44</v>
      </c>
      <c r="B61" s="5" t="s">
        <v>42</v>
      </c>
      <c r="C61" s="6">
        <v>969.14949913167902</v>
      </c>
      <c r="D61" s="6">
        <v>690.88528935550301</v>
      </c>
      <c r="E61" s="6">
        <v>482.67943963335102</v>
      </c>
    </row>
    <row r="62" spans="1:5" ht="14.25" customHeight="1" x14ac:dyDescent="0.25">
      <c r="A62" s="4" t="s">
        <v>98</v>
      </c>
      <c r="B62" s="5" t="s">
        <v>38</v>
      </c>
      <c r="C62" s="6">
        <v>184.279897623106</v>
      </c>
      <c r="D62" s="6">
        <v>41.611139990721099</v>
      </c>
      <c r="E62" s="6">
        <v>268.524299960186</v>
      </c>
    </row>
    <row r="63" spans="1:5" ht="14.25" customHeight="1" x14ac:dyDescent="0.25">
      <c r="A63" s="4" t="s">
        <v>103</v>
      </c>
      <c r="B63" s="5" t="s">
        <v>38</v>
      </c>
      <c r="C63" s="6">
        <v>77.460700522940897</v>
      </c>
      <c r="D63" s="6">
        <v>40.0168800125372</v>
      </c>
      <c r="E63" s="6">
        <v>14.1358300834647</v>
      </c>
    </row>
    <row r="64" spans="1:5" ht="14.25" customHeight="1" x14ac:dyDescent="0.25">
      <c r="A64" s="4" t="s">
        <v>54</v>
      </c>
      <c r="B64" s="5" t="s">
        <v>38</v>
      </c>
      <c r="C64" s="6">
        <v>34.395299733594598</v>
      </c>
      <c r="D64" s="6">
        <v>8.7094799976650403</v>
      </c>
      <c r="E64" s="6">
        <v>51.938429957153801</v>
      </c>
    </row>
    <row r="65" spans="1:5" ht="14.25" customHeight="1" x14ac:dyDescent="0.25">
      <c r="A65" s="4" t="s">
        <v>101</v>
      </c>
      <c r="B65" s="5" t="s">
        <v>38</v>
      </c>
      <c r="C65" s="6">
        <v>61.375100098150199</v>
      </c>
      <c r="D65" s="6">
        <v>18.6234699980225</v>
      </c>
      <c r="E65" s="6">
        <v>53.572479933747701</v>
      </c>
    </row>
    <row r="66" spans="1:5" ht="14.25" customHeight="1" x14ac:dyDescent="0.25">
      <c r="A66" s="4" t="s">
        <v>48</v>
      </c>
      <c r="B66" s="5" t="s">
        <v>38</v>
      </c>
      <c r="C66" s="6">
        <v>198.17879867925501</v>
      </c>
      <c r="D66" s="6">
        <v>133.14505954252999</v>
      </c>
      <c r="E66" s="6">
        <v>117.318419999432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348B1-0714-4BB2-8C73-0CDA3BF032DF}">
  <sheetPr codeName="Sheet12">
    <tabColor rgb="FFC00000"/>
  </sheetPr>
  <dimension ref="A1:Y156"/>
  <sheetViews>
    <sheetView topLeftCell="E69" zoomScale="55" zoomScaleNormal="55" workbookViewId="0">
      <selection activeCell="AR86" sqref="AR86"/>
    </sheetView>
  </sheetViews>
  <sheetFormatPr defaultRowHeight="14.4" x14ac:dyDescent="0.3"/>
  <cols>
    <col min="1" max="1" width="37" bestFit="1" customWidth="1"/>
    <col min="2" max="2" width="75.88671875" bestFit="1" customWidth="1"/>
    <col min="3" max="3" width="88.44140625" bestFit="1" customWidth="1"/>
    <col min="4" max="4" width="102.33203125" bestFit="1" customWidth="1"/>
    <col min="5" max="5" width="14.33203125" customWidth="1"/>
  </cols>
  <sheetData>
    <row r="1" spans="1:4" x14ac:dyDescent="0.3">
      <c r="A1" t="s">
        <v>105</v>
      </c>
      <c r="B1" t="s">
        <v>42</v>
      </c>
    </row>
    <row r="3" spans="1:4" x14ac:dyDescent="0.3">
      <c r="A3" t="s">
        <v>109</v>
      </c>
      <c r="B3" t="s">
        <v>110</v>
      </c>
      <c r="C3" t="s">
        <v>111</v>
      </c>
      <c r="D3" t="s">
        <v>112</v>
      </c>
    </row>
    <row r="4" spans="1:4" x14ac:dyDescent="0.3">
      <c r="A4" s="8" t="s">
        <v>51</v>
      </c>
      <c r="B4" s="9">
        <v>998.28769979983895</v>
      </c>
      <c r="C4" s="9">
        <v>619.75375171003998</v>
      </c>
      <c r="D4" s="9">
        <v>553.23618137998596</v>
      </c>
    </row>
    <row r="5" spans="1:4" x14ac:dyDescent="0.3">
      <c r="A5" s="8" t="s">
        <v>68</v>
      </c>
      <c r="B5" s="9">
        <v>463.77009963292898</v>
      </c>
      <c r="C5" s="9">
        <v>344.59800999491802</v>
      </c>
      <c r="D5" s="9">
        <v>228.85794019082101</v>
      </c>
    </row>
    <row r="6" spans="1:4" x14ac:dyDescent="0.3">
      <c r="A6" s="8" t="s">
        <v>57</v>
      </c>
      <c r="B6" s="9">
        <v>290.86049854024901</v>
      </c>
      <c r="C6" s="9">
        <v>218.11651050659901</v>
      </c>
      <c r="D6" s="9">
        <v>95.531199358326603</v>
      </c>
    </row>
    <row r="7" spans="1:4" x14ac:dyDescent="0.3">
      <c r="A7" s="8" t="s">
        <v>76</v>
      </c>
      <c r="B7" s="9">
        <v>273.427996565922</v>
      </c>
      <c r="C7" s="9">
        <v>34.835379968295499</v>
      </c>
      <c r="D7" s="9">
        <v>120.953079950484</v>
      </c>
    </row>
    <row r="8" spans="1:4" x14ac:dyDescent="0.3">
      <c r="A8" s="8" t="s">
        <v>46</v>
      </c>
      <c r="B8" s="9">
        <v>1394.36180373548</v>
      </c>
      <c r="C8" s="9">
        <v>629.40319997585095</v>
      </c>
      <c r="D8" s="9">
        <v>1001.79855095178</v>
      </c>
    </row>
    <row r="9" spans="1:4" x14ac:dyDescent="0.3">
      <c r="A9" s="8" t="s">
        <v>53</v>
      </c>
      <c r="B9" s="9">
        <v>728.05550140720902</v>
      </c>
      <c r="C9" s="9">
        <v>344.309109934807</v>
      </c>
      <c r="D9" s="9">
        <v>352.67129032840802</v>
      </c>
    </row>
    <row r="10" spans="1:4" x14ac:dyDescent="0.3">
      <c r="A10" s="8" t="s">
        <v>41</v>
      </c>
      <c r="B10" s="9">
        <v>745.112800195624</v>
      </c>
      <c r="C10" s="9">
        <v>292.94466943587003</v>
      </c>
      <c r="D10" s="9">
        <v>501.19395974502601</v>
      </c>
    </row>
    <row r="11" spans="1:4" x14ac:dyDescent="0.3">
      <c r="A11" s="8" t="s">
        <v>79</v>
      </c>
      <c r="B11" s="9">
        <v>273.02920033192697</v>
      </c>
      <c r="C11" s="9">
        <v>48.530650139683701</v>
      </c>
      <c r="D11" s="9">
        <v>184.70712029645699</v>
      </c>
    </row>
    <row r="12" spans="1:4" x14ac:dyDescent="0.3">
      <c r="A12" s="8" t="s">
        <v>86</v>
      </c>
      <c r="B12" s="9">
        <v>282.59220024537302</v>
      </c>
      <c r="C12" s="9">
        <v>49.394150072430797</v>
      </c>
      <c r="D12" s="9">
        <v>178.714660052331</v>
      </c>
    </row>
    <row r="13" spans="1:4" x14ac:dyDescent="0.3">
      <c r="A13" s="8" t="s">
        <v>47</v>
      </c>
      <c r="B13" s="9">
        <v>647.27880255957996</v>
      </c>
      <c r="C13" s="9">
        <v>433.54897999814398</v>
      </c>
      <c r="D13" s="9">
        <v>403.63930026093198</v>
      </c>
    </row>
    <row r="14" spans="1:4" x14ac:dyDescent="0.3">
      <c r="A14" s="8" t="s">
        <v>56</v>
      </c>
      <c r="B14" s="9">
        <v>408.752401113357</v>
      </c>
      <c r="C14" s="9">
        <v>67.157650121275907</v>
      </c>
      <c r="D14" s="9">
        <v>372.011160106528</v>
      </c>
    </row>
    <row r="15" spans="1:4" x14ac:dyDescent="0.3">
      <c r="A15" s="8" t="s">
        <v>74</v>
      </c>
      <c r="B15" s="9">
        <v>422.80919353607101</v>
      </c>
      <c r="C15" s="9">
        <v>141.8985401171</v>
      </c>
      <c r="D15" s="9">
        <v>308.79646978093001</v>
      </c>
    </row>
    <row r="16" spans="1:4" x14ac:dyDescent="0.3">
      <c r="A16" s="8" t="s">
        <v>66</v>
      </c>
      <c r="B16" s="9">
        <v>734.054500791593</v>
      </c>
      <c r="C16" s="9">
        <v>303.42383023563599</v>
      </c>
      <c r="D16" s="9">
        <v>284.88923083570802</v>
      </c>
    </row>
    <row r="17" spans="1:4" x14ac:dyDescent="0.3">
      <c r="A17" s="8" t="s">
        <v>45</v>
      </c>
      <c r="B17" s="9">
        <v>1515.71920346499</v>
      </c>
      <c r="C17" s="9">
        <v>937.63108126753298</v>
      </c>
      <c r="D17" s="9">
        <v>779.89364973924205</v>
      </c>
    </row>
    <row r="18" spans="1:4" x14ac:dyDescent="0.3">
      <c r="A18" s="8" t="s">
        <v>63</v>
      </c>
      <c r="B18" s="9">
        <v>526.54959889187</v>
      </c>
      <c r="C18" s="9">
        <v>182.275599911981</v>
      </c>
      <c r="D18" s="9">
        <v>345.84571977022301</v>
      </c>
    </row>
    <row r="19" spans="1:4" x14ac:dyDescent="0.3">
      <c r="A19" s="8" t="s">
        <v>71</v>
      </c>
      <c r="B19" s="9">
        <v>827.82240033784899</v>
      </c>
      <c r="C19" s="9">
        <v>709.10131032759602</v>
      </c>
      <c r="D19" s="9">
        <v>506.957729533671</v>
      </c>
    </row>
    <row r="20" spans="1:4" x14ac:dyDescent="0.3">
      <c r="A20" s="8" t="s">
        <v>52</v>
      </c>
      <c r="B20" s="9">
        <v>2006.31619534573</v>
      </c>
      <c r="C20" s="9">
        <v>1606.02666412188</v>
      </c>
      <c r="D20" s="9">
        <v>513.50374999835697</v>
      </c>
    </row>
    <row r="21" spans="1:4" x14ac:dyDescent="0.3">
      <c r="A21" s="8" t="s">
        <v>89</v>
      </c>
      <c r="B21" s="9">
        <v>297.367800491862</v>
      </c>
      <c r="C21" s="9">
        <v>58.667870000888101</v>
      </c>
      <c r="D21" s="9">
        <v>271.668239833077</v>
      </c>
    </row>
    <row r="22" spans="1:4" x14ac:dyDescent="0.3">
      <c r="A22" s="8" t="s">
        <v>59</v>
      </c>
      <c r="B22" s="9">
        <v>234.47929932647801</v>
      </c>
      <c r="C22" s="9">
        <v>111.09538994356301</v>
      </c>
      <c r="D22" s="9">
        <v>157.03544020202699</v>
      </c>
    </row>
    <row r="23" spans="1:4" x14ac:dyDescent="0.3">
      <c r="A23" s="8" t="s">
        <v>62</v>
      </c>
      <c r="B23" s="9">
        <v>4792.6915272164497</v>
      </c>
      <c r="C23" s="9">
        <v>4649.7678199914199</v>
      </c>
      <c r="D23" s="9">
        <v>487.09073270495298</v>
      </c>
    </row>
    <row r="24" spans="1:4" x14ac:dyDescent="0.3">
      <c r="A24" s="8" t="s">
        <v>50</v>
      </c>
      <c r="B24" s="9">
        <v>1221.0805013627</v>
      </c>
      <c r="C24" s="9">
        <v>787.80886931568295</v>
      </c>
      <c r="D24" s="9">
        <v>574.58230035531699</v>
      </c>
    </row>
    <row r="25" spans="1:4" x14ac:dyDescent="0.3">
      <c r="A25" s="8" t="s">
        <v>58</v>
      </c>
      <c r="B25" s="9">
        <v>477.75169719859701</v>
      </c>
      <c r="C25" s="9">
        <v>349.96070017647099</v>
      </c>
      <c r="D25" s="9">
        <v>180.60707980764701</v>
      </c>
    </row>
    <row r="26" spans="1:4" x14ac:dyDescent="0.3">
      <c r="A26" s="8" t="s">
        <v>95</v>
      </c>
      <c r="B26" s="9">
        <v>342.34850390846299</v>
      </c>
      <c r="C26" s="9">
        <v>58.608070041216699</v>
      </c>
      <c r="D26" s="9">
        <v>261.857459269591</v>
      </c>
    </row>
    <row r="27" spans="1:4" x14ac:dyDescent="0.3">
      <c r="A27" s="8" t="s">
        <v>64</v>
      </c>
      <c r="B27" s="9">
        <v>278.63950487714499</v>
      </c>
      <c r="C27" s="9">
        <v>226.74234049688701</v>
      </c>
      <c r="D27" s="9">
        <v>65.1411302868066</v>
      </c>
    </row>
    <row r="28" spans="1:4" x14ac:dyDescent="0.3">
      <c r="A28" s="8" t="s">
        <v>44</v>
      </c>
      <c r="B28" s="9">
        <v>969.14949913167902</v>
      </c>
      <c r="C28" s="9">
        <v>690.88528935550301</v>
      </c>
      <c r="D28" s="9">
        <v>517.15347933155704</v>
      </c>
    </row>
    <row r="29" spans="1:4" x14ac:dyDescent="0.3">
      <c r="A29" s="8" t="s">
        <v>113</v>
      </c>
      <c r="B29">
        <v>21152.308430008965</v>
      </c>
      <c r="C29">
        <v>13896.485437161271</v>
      </c>
      <c r="D29">
        <v>9248.3368540701867</v>
      </c>
    </row>
    <row r="34" spans="1:4" ht="15" thickBot="1" x14ac:dyDescent="0.35">
      <c r="A34" s="328" t="s">
        <v>114</v>
      </c>
      <c r="B34" s="328"/>
      <c r="C34" s="328"/>
      <c r="D34" s="328"/>
    </row>
    <row r="35" spans="1:4" x14ac:dyDescent="0.3">
      <c r="A35" s="29" t="s">
        <v>109</v>
      </c>
      <c r="B35" s="30" t="s">
        <v>110</v>
      </c>
      <c r="C35" s="30" t="s">
        <v>111</v>
      </c>
      <c r="D35" s="31" t="s">
        <v>112</v>
      </c>
    </row>
    <row r="36" spans="1:4" x14ac:dyDescent="0.3">
      <c r="A36" s="15" t="s">
        <v>51</v>
      </c>
      <c r="B36" s="16">
        <v>998.28769979983895</v>
      </c>
      <c r="C36" s="16">
        <v>619.75375171003998</v>
      </c>
      <c r="D36" s="17">
        <v>553.23618137998596</v>
      </c>
    </row>
    <row r="37" spans="1:4" x14ac:dyDescent="0.3">
      <c r="A37" s="15" t="s">
        <v>68</v>
      </c>
      <c r="B37" s="16">
        <v>463.77009963292898</v>
      </c>
      <c r="C37" s="16">
        <v>344.59800999491802</v>
      </c>
      <c r="D37" s="17">
        <v>228.85794019082101</v>
      </c>
    </row>
    <row r="38" spans="1:4" x14ac:dyDescent="0.3">
      <c r="A38" s="15" t="s">
        <v>57</v>
      </c>
      <c r="B38" s="16">
        <v>290.86049854024901</v>
      </c>
      <c r="C38" s="16">
        <v>218.11651050659901</v>
      </c>
      <c r="D38" s="17">
        <v>95.531199358326603</v>
      </c>
    </row>
    <row r="39" spans="1:4" x14ac:dyDescent="0.3">
      <c r="A39" s="15" t="s">
        <v>76</v>
      </c>
      <c r="B39" s="16">
        <v>273.427996565922</v>
      </c>
      <c r="C39" s="16">
        <v>34.835379968295499</v>
      </c>
      <c r="D39" s="17">
        <v>120.953079950484</v>
      </c>
    </row>
    <row r="40" spans="1:4" x14ac:dyDescent="0.3">
      <c r="A40" s="15" t="s">
        <v>46</v>
      </c>
      <c r="B40" s="16">
        <v>1394.36180373548</v>
      </c>
      <c r="C40" s="16">
        <v>629.40319997585095</v>
      </c>
      <c r="D40" s="17">
        <v>1001.79855095178</v>
      </c>
    </row>
    <row r="41" spans="1:4" x14ac:dyDescent="0.3">
      <c r="A41" s="15" t="s">
        <v>53</v>
      </c>
      <c r="B41" s="16">
        <v>728.05550140720902</v>
      </c>
      <c r="C41" s="16">
        <v>344.309109934807</v>
      </c>
      <c r="D41" s="17">
        <v>352.67129032840802</v>
      </c>
    </row>
    <row r="42" spans="1:4" x14ac:dyDescent="0.3">
      <c r="A42" s="15" t="s">
        <v>41</v>
      </c>
      <c r="B42" s="16">
        <v>745.112800195624</v>
      </c>
      <c r="C42" s="16">
        <v>292.94466943587003</v>
      </c>
      <c r="D42" s="17">
        <v>501.19395974502601</v>
      </c>
    </row>
    <row r="43" spans="1:4" x14ac:dyDescent="0.3">
      <c r="A43" s="15" t="s">
        <v>79</v>
      </c>
      <c r="B43" s="16">
        <v>273.02920033192697</v>
      </c>
      <c r="C43" s="16">
        <v>48.530650139683701</v>
      </c>
      <c r="D43" s="17">
        <v>184.70712029645699</v>
      </c>
    </row>
    <row r="44" spans="1:4" x14ac:dyDescent="0.3">
      <c r="A44" s="15" t="s">
        <v>86</v>
      </c>
      <c r="B44" s="16">
        <v>282.59220024537302</v>
      </c>
      <c r="C44" s="16">
        <v>49.394150072430797</v>
      </c>
      <c r="D44" s="17">
        <v>178.714660052331</v>
      </c>
    </row>
    <row r="45" spans="1:4" x14ac:dyDescent="0.3">
      <c r="A45" s="15" t="s">
        <v>47</v>
      </c>
      <c r="B45" s="16">
        <v>647.27880255957996</v>
      </c>
      <c r="C45" s="16">
        <v>433.54897999814398</v>
      </c>
      <c r="D45" s="17">
        <v>403.63930026093198</v>
      </c>
    </row>
    <row r="46" spans="1:4" x14ac:dyDescent="0.3">
      <c r="A46" s="15" t="s">
        <v>56</v>
      </c>
      <c r="B46" s="16">
        <v>408.752401113357</v>
      </c>
      <c r="C46" s="16">
        <v>67.157650121275907</v>
      </c>
      <c r="D46" s="17">
        <v>372.011160106528</v>
      </c>
    </row>
    <row r="47" spans="1:4" x14ac:dyDescent="0.3">
      <c r="A47" s="15" t="s">
        <v>74</v>
      </c>
      <c r="B47" s="16">
        <v>422.80919353607101</v>
      </c>
      <c r="C47" s="16">
        <v>141.8985401171</v>
      </c>
      <c r="D47" s="17">
        <v>308.79646978093001</v>
      </c>
    </row>
    <row r="48" spans="1:4" x14ac:dyDescent="0.3">
      <c r="A48" s="15" t="s">
        <v>66</v>
      </c>
      <c r="B48" s="16">
        <v>734.054500791593</v>
      </c>
      <c r="C48" s="16">
        <v>303.42383023563599</v>
      </c>
      <c r="D48" s="17">
        <v>284.88923083570802</v>
      </c>
    </row>
    <row r="49" spans="1:4" x14ac:dyDescent="0.3">
      <c r="A49" s="15" t="s">
        <v>45</v>
      </c>
      <c r="B49" s="16">
        <v>1515.71920346499</v>
      </c>
      <c r="C49" s="16">
        <v>937.63108126753298</v>
      </c>
      <c r="D49" s="17">
        <v>779.89364973924205</v>
      </c>
    </row>
    <row r="50" spans="1:4" x14ac:dyDescent="0.3">
      <c r="A50" s="15" t="s">
        <v>63</v>
      </c>
      <c r="B50" s="16">
        <v>526.54959889187</v>
      </c>
      <c r="C50" s="16">
        <v>182.275599911981</v>
      </c>
      <c r="D50" s="17">
        <v>345.84571977022301</v>
      </c>
    </row>
    <row r="51" spans="1:4" x14ac:dyDescent="0.3">
      <c r="A51" s="15" t="s">
        <v>71</v>
      </c>
      <c r="B51" s="16">
        <v>827.82240033784899</v>
      </c>
      <c r="C51" s="16">
        <v>709.10131032759602</v>
      </c>
      <c r="D51" s="17">
        <v>506.957729533671</v>
      </c>
    </row>
    <row r="52" spans="1:4" x14ac:dyDescent="0.3">
      <c r="A52" s="15" t="s">
        <v>52</v>
      </c>
      <c r="B52" s="16">
        <v>2006.31619534573</v>
      </c>
      <c r="C52" s="16">
        <v>1606.02666412188</v>
      </c>
      <c r="D52" s="17">
        <v>513.50374999835697</v>
      </c>
    </row>
    <row r="53" spans="1:4" x14ac:dyDescent="0.3">
      <c r="A53" s="15" t="s">
        <v>89</v>
      </c>
      <c r="B53" s="16">
        <v>297.367800491862</v>
      </c>
      <c r="C53" s="16">
        <v>58.667870000888101</v>
      </c>
      <c r="D53" s="17">
        <v>271.668239833077</v>
      </c>
    </row>
    <row r="54" spans="1:4" x14ac:dyDescent="0.3">
      <c r="A54" s="15" t="s">
        <v>59</v>
      </c>
      <c r="B54" s="16">
        <v>234.47929932647801</v>
      </c>
      <c r="C54" s="16">
        <v>111.09538994356301</v>
      </c>
      <c r="D54" s="17">
        <v>157.03544020202699</v>
      </c>
    </row>
    <row r="55" spans="1:4" x14ac:dyDescent="0.3">
      <c r="A55" s="15" t="s">
        <v>62</v>
      </c>
      <c r="B55" s="16">
        <v>4792.6915272164497</v>
      </c>
      <c r="C55" s="16">
        <v>4649.7678199914199</v>
      </c>
      <c r="D55" s="17">
        <v>487.09073270495298</v>
      </c>
    </row>
    <row r="56" spans="1:4" x14ac:dyDescent="0.3">
      <c r="A56" s="15" t="s">
        <v>50</v>
      </c>
      <c r="B56" s="16">
        <v>1221.0805013627</v>
      </c>
      <c r="C56" s="16">
        <v>787.80886931568295</v>
      </c>
      <c r="D56" s="17">
        <v>574.58230035531699</v>
      </c>
    </row>
    <row r="57" spans="1:4" x14ac:dyDescent="0.3">
      <c r="A57" s="15" t="s">
        <v>58</v>
      </c>
      <c r="B57" s="16">
        <v>477.75169719859701</v>
      </c>
      <c r="C57" s="16">
        <v>349.96070017647099</v>
      </c>
      <c r="D57" s="17">
        <v>180.60707980764701</v>
      </c>
    </row>
    <row r="58" spans="1:4" x14ac:dyDescent="0.3">
      <c r="A58" s="15" t="s">
        <v>95</v>
      </c>
      <c r="B58" s="16">
        <v>342.34850390846299</v>
      </c>
      <c r="C58" s="16">
        <v>58.608070041216699</v>
      </c>
      <c r="D58" s="17">
        <v>261.857459269591</v>
      </c>
    </row>
    <row r="59" spans="1:4" x14ac:dyDescent="0.3">
      <c r="A59" s="15" t="s">
        <v>64</v>
      </c>
      <c r="B59" s="16">
        <v>278.63950487714499</v>
      </c>
      <c r="C59" s="16">
        <v>226.74234049688701</v>
      </c>
      <c r="D59" s="17">
        <v>65.1411302868066</v>
      </c>
    </row>
    <row r="60" spans="1:4" ht="15" thickBot="1" x14ac:dyDescent="0.35">
      <c r="A60" s="18" t="s">
        <v>44</v>
      </c>
      <c r="B60" s="19">
        <v>969.14949913167902</v>
      </c>
      <c r="C60" s="19">
        <v>690.88528935550301</v>
      </c>
      <c r="D60" s="20">
        <v>517.15347933155704</v>
      </c>
    </row>
    <row r="61" spans="1:4" x14ac:dyDescent="0.3">
      <c r="A61" s="27"/>
      <c r="B61" s="28"/>
      <c r="C61" s="28"/>
      <c r="D61" s="28"/>
    </row>
    <row r="64" spans="1:4" ht="15" thickBot="1" x14ac:dyDescent="0.35"/>
    <row r="65" spans="1:4" ht="15" thickBot="1" x14ac:dyDescent="0.35">
      <c r="A65" s="329" t="s">
        <v>115</v>
      </c>
      <c r="B65" s="330"/>
      <c r="C65" s="330"/>
      <c r="D65" s="331"/>
    </row>
    <row r="66" spans="1:4" x14ac:dyDescent="0.3">
      <c r="A66" s="32" t="s">
        <v>0</v>
      </c>
      <c r="B66" s="33" t="s">
        <v>116</v>
      </c>
      <c r="C66" s="33" t="s">
        <v>117</v>
      </c>
      <c r="D66" s="34" t="s">
        <v>118</v>
      </c>
    </row>
    <row r="67" spans="1:4" x14ac:dyDescent="0.3">
      <c r="A67" s="21" t="s">
        <v>62</v>
      </c>
      <c r="B67" s="23">
        <f t="shared" ref="B67:B91" si="0">(_xlfn.XLOOKUP($A67,$A$36:$A$60,$C$36:$C$60))/(_xlfn.XLOOKUP($A67,$A$36:$A$60,$B$36:$B$60))</f>
        <v>0.97017882198063377</v>
      </c>
      <c r="C67" s="23">
        <f t="shared" ref="C67:C91" si="1">(_xlfn.XLOOKUP($A67,$A$36:$A$60,$D$36:$D$60))/(_xlfn.XLOOKUP($A67,$A$36:$A$60,$B$36:$B$60))</f>
        <v>0.10163198068118745</v>
      </c>
      <c r="D67" s="35">
        <f t="shared" ref="D67:D91" si="2">SUM(B67:C67)</f>
        <v>1.0718108026618212</v>
      </c>
    </row>
    <row r="68" spans="1:4" x14ac:dyDescent="0.3">
      <c r="A68" s="21" t="s">
        <v>71</v>
      </c>
      <c r="B68" s="23">
        <f t="shared" si="0"/>
        <v>0.85658627990520575</v>
      </c>
      <c r="C68" s="23">
        <f t="shared" si="1"/>
        <v>0.61239914422075625</v>
      </c>
      <c r="D68" s="35">
        <f t="shared" si="2"/>
        <v>1.4689854241259619</v>
      </c>
    </row>
    <row r="69" spans="1:4" x14ac:dyDescent="0.3">
      <c r="A69" s="21" t="s">
        <v>64</v>
      </c>
      <c r="B69" s="23">
        <f t="shared" si="0"/>
        <v>0.8137480024480378</v>
      </c>
      <c r="C69" s="23">
        <f t="shared" si="1"/>
        <v>0.23378282385165733</v>
      </c>
      <c r="D69" s="35">
        <f t="shared" si="2"/>
        <v>1.0475308262996952</v>
      </c>
    </row>
    <row r="70" spans="1:4" x14ac:dyDescent="0.3">
      <c r="A70" s="21" t="s">
        <v>52</v>
      </c>
      <c r="B70" s="23">
        <f t="shared" si="0"/>
        <v>0.80048532123079841</v>
      </c>
      <c r="C70" s="23">
        <f t="shared" si="1"/>
        <v>0.25594358017424546</v>
      </c>
      <c r="D70" s="35">
        <f t="shared" si="2"/>
        <v>1.0564289014050439</v>
      </c>
    </row>
    <row r="71" spans="1:4" x14ac:dyDescent="0.3">
      <c r="A71" s="21" t="s">
        <v>57</v>
      </c>
      <c r="B71" s="23">
        <f t="shared" si="0"/>
        <v>0.74990076549159268</v>
      </c>
      <c r="C71" s="23">
        <f t="shared" si="1"/>
        <v>0.32844335974727445</v>
      </c>
      <c r="D71" s="35">
        <f t="shared" si="2"/>
        <v>1.0783441252388672</v>
      </c>
    </row>
    <row r="72" spans="1:4" x14ac:dyDescent="0.3">
      <c r="A72" s="21" t="s">
        <v>68</v>
      </c>
      <c r="B72" s="23">
        <f t="shared" si="0"/>
        <v>0.7430362808375639</v>
      </c>
      <c r="C72" s="23">
        <f t="shared" si="1"/>
        <v>0.49347282278862004</v>
      </c>
      <c r="D72" s="35">
        <f t="shared" si="2"/>
        <v>1.2365091036261839</v>
      </c>
    </row>
    <row r="73" spans="1:4" x14ac:dyDescent="0.3">
      <c r="A73" s="21" t="s">
        <v>58</v>
      </c>
      <c r="B73" s="23">
        <f t="shared" si="0"/>
        <v>0.7325158701236294</v>
      </c>
      <c r="C73" s="23">
        <f t="shared" si="1"/>
        <v>0.37803545412120282</v>
      </c>
      <c r="D73" s="35">
        <f t="shared" si="2"/>
        <v>1.1105513242448322</v>
      </c>
    </row>
    <row r="74" spans="1:4" x14ac:dyDescent="0.3">
      <c r="A74" s="21" t="s">
        <v>44</v>
      </c>
      <c r="B74" s="23">
        <f t="shared" si="0"/>
        <v>0.71287793057160931</v>
      </c>
      <c r="C74" s="23">
        <f t="shared" si="1"/>
        <v>0.53361579384285585</v>
      </c>
      <c r="D74" s="35">
        <f t="shared" si="2"/>
        <v>1.2464937244144652</v>
      </c>
    </row>
    <row r="75" spans="1:4" x14ac:dyDescent="0.3">
      <c r="A75" s="21" t="s">
        <v>47</v>
      </c>
      <c r="B75" s="23">
        <f t="shared" si="0"/>
        <v>0.66980253066179651</v>
      </c>
      <c r="C75" s="23">
        <f t="shared" si="1"/>
        <v>0.62359418949731216</v>
      </c>
      <c r="D75" s="35">
        <f t="shared" si="2"/>
        <v>1.2933967201591088</v>
      </c>
    </row>
    <row r="76" spans="1:4" x14ac:dyDescent="0.3">
      <c r="A76" s="21" t="s">
        <v>50</v>
      </c>
      <c r="B76" s="23">
        <f t="shared" si="0"/>
        <v>0.645173572452025</v>
      </c>
      <c r="C76" s="23">
        <f t="shared" si="1"/>
        <v>0.47055235073698687</v>
      </c>
      <c r="D76" s="35">
        <f t="shared" si="2"/>
        <v>1.1157259231890118</v>
      </c>
    </row>
    <row r="77" spans="1:4" x14ac:dyDescent="0.3">
      <c r="A77" s="21" t="s">
        <v>51</v>
      </c>
      <c r="B77" s="23">
        <f t="shared" si="0"/>
        <v>0.6208167764005339</v>
      </c>
      <c r="C77" s="23">
        <f t="shared" si="1"/>
        <v>0.5541851126593188</v>
      </c>
      <c r="D77" s="35">
        <f t="shared" si="2"/>
        <v>1.1750018890598528</v>
      </c>
    </row>
    <row r="78" spans="1:4" x14ac:dyDescent="0.3">
      <c r="A78" s="21" t="s">
        <v>45</v>
      </c>
      <c r="B78" s="23">
        <f t="shared" si="0"/>
        <v>0.61860473834736263</v>
      </c>
      <c r="C78" s="23">
        <f t="shared" si="1"/>
        <v>0.51453702503496457</v>
      </c>
      <c r="D78" s="35">
        <f t="shared" si="2"/>
        <v>1.1331417633823273</v>
      </c>
    </row>
    <row r="79" spans="1:4" x14ac:dyDescent="0.3">
      <c r="A79" s="21" t="s">
        <v>59</v>
      </c>
      <c r="B79" s="23">
        <f t="shared" si="0"/>
        <v>0.47379615284878079</v>
      </c>
      <c r="C79" s="23">
        <f t="shared" si="1"/>
        <v>0.66971984585887978</v>
      </c>
      <c r="D79" s="35">
        <f t="shared" si="2"/>
        <v>1.1435159987076606</v>
      </c>
    </row>
    <row r="80" spans="1:4" x14ac:dyDescent="0.3">
      <c r="A80" s="21" t="s">
        <v>53</v>
      </c>
      <c r="B80" s="23">
        <f t="shared" si="0"/>
        <v>0.47291601982172415</v>
      </c>
      <c r="C80" s="23">
        <f t="shared" si="1"/>
        <v>0.48440165570722787</v>
      </c>
      <c r="D80" s="35">
        <f t="shared" si="2"/>
        <v>0.95731767552895208</v>
      </c>
    </row>
    <row r="81" spans="1:4" x14ac:dyDescent="0.3">
      <c r="A81" s="21" t="s">
        <v>46</v>
      </c>
      <c r="B81" s="23">
        <f t="shared" si="0"/>
        <v>0.45139159599014167</v>
      </c>
      <c r="C81" s="23">
        <f t="shared" si="1"/>
        <v>0.7184638508226292</v>
      </c>
      <c r="D81" s="35">
        <f t="shared" si="2"/>
        <v>1.1698554468127709</v>
      </c>
    </row>
    <row r="82" spans="1:4" x14ac:dyDescent="0.3">
      <c r="A82" s="21" t="s">
        <v>66</v>
      </c>
      <c r="B82" s="23">
        <f t="shared" si="0"/>
        <v>0.41335327269082667</v>
      </c>
      <c r="C82" s="23">
        <f t="shared" si="1"/>
        <v>0.38810364969969924</v>
      </c>
      <c r="D82" s="35">
        <f t="shared" si="2"/>
        <v>0.80145692239052591</v>
      </c>
    </row>
    <row r="83" spans="1:4" x14ac:dyDescent="0.3">
      <c r="A83" s="21" t="s">
        <v>41</v>
      </c>
      <c r="B83" s="23">
        <f t="shared" si="0"/>
        <v>0.39315479395731695</v>
      </c>
      <c r="C83" s="23">
        <f t="shared" si="1"/>
        <v>0.67264172567353708</v>
      </c>
      <c r="D83" s="35">
        <f t="shared" si="2"/>
        <v>1.0657965196308541</v>
      </c>
    </row>
    <row r="84" spans="1:4" x14ac:dyDescent="0.3">
      <c r="A84" s="21" t="s">
        <v>63</v>
      </c>
      <c r="B84" s="23">
        <f t="shared" si="0"/>
        <v>0.34616985806385991</v>
      </c>
      <c r="C84" s="23">
        <f t="shared" si="1"/>
        <v>0.65681508541276934</v>
      </c>
      <c r="D84" s="35">
        <f t="shared" si="2"/>
        <v>1.0029849434766294</v>
      </c>
    </row>
    <row r="85" spans="1:4" x14ac:dyDescent="0.3">
      <c r="A85" s="21" t="s">
        <v>74</v>
      </c>
      <c r="B85" s="23">
        <f t="shared" si="0"/>
        <v>0.33560892782477836</v>
      </c>
      <c r="C85" s="23">
        <f t="shared" si="1"/>
        <v>0.73034473824558821</v>
      </c>
      <c r="D85" s="35">
        <f t="shared" si="2"/>
        <v>1.0659536660703666</v>
      </c>
    </row>
    <row r="86" spans="1:4" x14ac:dyDescent="0.3">
      <c r="A86" s="21" t="s">
        <v>89</v>
      </c>
      <c r="B86" s="23">
        <f t="shared" si="0"/>
        <v>0.19729059401807578</v>
      </c>
      <c r="C86" s="23">
        <f t="shared" si="1"/>
        <v>0.91357651831746212</v>
      </c>
      <c r="D86" s="35">
        <f t="shared" si="2"/>
        <v>1.1108671123355378</v>
      </c>
    </row>
    <row r="87" spans="1:4" x14ac:dyDescent="0.3">
      <c r="A87" s="21" t="s">
        <v>79</v>
      </c>
      <c r="B87" s="23">
        <f t="shared" si="0"/>
        <v>0.17774893703927652</v>
      </c>
      <c r="C87" s="23">
        <f t="shared" si="1"/>
        <v>0.67651049804161945</v>
      </c>
      <c r="D87" s="35">
        <f t="shared" si="2"/>
        <v>0.85425943508089597</v>
      </c>
    </row>
    <row r="88" spans="1:4" x14ac:dyDescent="0.3">
      <c r="A88" s="21" t="s">
        <v>86</v>
      </c>
      <c r="B88" s="23">
        <f t="shared" si="0"/>
        <v>0.17478950243333741</v>
      </c>
      <c r="C88" s="23">
        <f t="shared" si="1"/>
        <v>0.63241186379933412</v>
      </c>
      <c r="D88" s="35">
        <f t="shared" si="2"/>
        <v>0.80720136623267158</v>
      </c>
    </row>
    <row r="89" spans="1:4" x14ac:dyDescent="0.3">
      <c r="A89" s="21" t="s">
        <v>95</v>
      </c>
      <c r="B89" s="23">
        <f t="shared" si="0"/>
        <v>0.17119417602855161</v>
      </c>
      <c r="C89" s="23">
        <f t="shared" si="1"/>
        <v>0.76488565388796426</v>
      </c>
      <c r="D89" s="35">
        <f t="shared" si="2"/>
        <v>0.93607982991651584</v>
      </c>
    </row>
    <row r="90" spans="1:4" x14ac:dyDescent="0.3">
      <c r="A90" s="21" t="s">
        <v>56</v>
      </c>
      <c r="B90" s="23">
        <f t="shared" si="0"/>
        <v>0.16429909631931791</v>
      </c>
      <c r="C90" s="23">
        <f t="shared" si="1"/>
        <v>0.91011369986634094</v>
      </c>
      <c r="D90" s="35">
        <f t="shared" si="2"/>
        <v>1.0744127961856589</v>
      </c>
    </row>
    <row r="91" spans="1:4" ht="15" thickBot="1" x14ac:dyDescent="0.35">
      <c r="A91" s="22" t="s">
        <v>76</v>
      </c>
      <c r="B91" s="24">
        <f t="shared" si="0"/>
        <v>0.12740238894994382</v>
      </c>
      <c r="C91" s="24">
        <f t="shared" si="1"/>
        <v>0.44235806672899669</v>
      </c>
      <c r="D91" s="36">
        <f t="shared" si="2"/>
        <v>0.56976045567894051</v>
      </c>
    </row>
    <row r="94" spans="1:4" ht="15" thickBot="1" x14ac:dyDescent="0.35"/>
    <row r="95" spans="1:4" x14ac:dyDescent="0.3">
      <c r="A95" s="332" t="s">
        <v>119</v>
      </c>
      <c r="B95" s="333"/>
      <c r="C95" s="333"/>
      <c r="D95" s="334"/>
    </row>
    <row r="96" spans="1:4" x14ac:dyDescent="0.3">
      <c r="A96" s="25" t="s">
        <v>0</v>
      </c>
      <c r="B96" s="37" t="s">
        <v>152</v>
      </c>
      <c r="C96" s="37" t="s">
        <v>153</v>
      </c>
      <c r="D96" s="38"/>
    </row>
    <row r="97" spans="1:4" x14ac:dyDescent="0.3">
      <c r="A97" s="25" t="s">
        <v>62</v>
      </c>
      <c r="B97" s="39">
        <f>B67</f>
        <v>0.97017882198063377</v>
      </c>
      <c r="C97" s="39">
        <f>C67</f>
        <v>0.10163198068118745</v>
      </c>
      <c r="D97" s="38"/>
    </row>
    <row r="98" spans="1:4" x14ac:dyDescent="0.3">
      <c r="A98" s="25" t="s">
        <v>71</v>
      </c>
      <c r="B98" s="39">
        <f t="shared" ref="B98:C113" si="3">B68</f>
        <v>0.85658627990520575</v>
      </c>
      <c r="C98" s="39">
        <f t="shared" si="3"/>
        <v>0.61239914422075625</v>
      </c>
      <c r="D98" s="38"/>
    </row>
    <row r="99" spans="1:4" x14ac:dyDescent="0.3">
      <c r="A99" s="25" t="s">
        <v>148</v>
      </c>
      <c r="B99" s="39">
        <f t="shared" si="3"/>
        <v>0.8137480024480378</v>
      </c>
      <c r="C99" s="39">
        <f t="shared" si="3"/>
        <v>0.23378282385165733</v>
      </c>
      <c r="D99" s="38"/>
    </row>
    <row r="100" spans="1:4" x14ac:dyDescent="0.3">
      <c r="A100" s="25" t="s">
        <v>52</v>
      </c>
      <c r="B100" s="39">
        <f t="shared" si="3"/>
        <v>0.80048532123079841</v>
      </c>
      <c r="C100" s="39">
        <f t="shared" si="3"/>
        <v>0.25594358017424546</v>
      </c>
      <c r="D100" s="38"/>
    </row>
    <row r="101" spans="1:4" x14ac:dyDescent="0.3">
      <c r="A101" s="25" t="s">
        <v>122</v>
      </c>
      <c r="B101" s="39">
        <f t="shared" si="3"/>
        <v>0.74990076549159268</v>
      </c>
      <c r="C101" s="39">
        <f t="shared" si="3"/>
        <v>0.32844335974727445</v>
      </c>
      <c r="D101" s="38"/>
    </row>
    <row r="102" spans="1:4" x14ac:dyDescent="0.3">
      <c r="A102" s="25" t="s">
        <v>125</v>
      </c>
      <c r="B102" s="39">
        <f t="shared" si="3"/>
        <v>0.7430362808375639</v>
      </c>
      <c r="C102" s="39">
        <f t="shared" si="3"/>
        <v>0.49347282278862004</v>
      </c>
      <c r="D102" s="38"/>
    </row>
    <row r="103" spans="1:4" x14ac:dyDescent="0.3">
      <c r="A103" s="25" t="s">
        <v>58</v>
      </c>
      <c r="B103" s="39">
        <f t="shared" si="3"/>
        <v>0.7325158701236294</v>
      </c>
      <c r="C103" s="39">
        <f t="shared" si="3"/>
        <v>0.37803545412120282</v>
      </c>
      <c r="D103" s="38"/>
    </row>
    <row r="104" spans="1:4" x14ac:dyDescent="0.3">
      <c r="A104" s="25" t="s">
        <v>44</v>
      </c>
      <c r="B104" s="39">
        <f t="shared" si="3"/>
        <v>0.71287793057160931</v>
      </c>
      <c r="C104" s="39">
        <f t="shared" si="3"/>
        <v>0.53361579384285585</v>
      </c>
      <c r="D104" s="38"/>
    </row>
    <row r="105" spans="1:4" x14ac:dyDescent="0.3">
      <c r="A105" s="25" t="s">
        <v>47</v>
      </c>
      <c r="B105" s="39">
        <f t="shared" si="3"/>
        <v>0.66980253066179651</v>
      </c>
      <c r="C105" s="39">
        <f t="shared" si="3"/>
        <v>0.62359418949731216</v>
      </c>
      <c r="D105" s="38"/>
    </row>
    <row r="106" spans="1:4" x14ac:dyDescent="0.3">
      <c r="A106" s="25" t="s">
        <v>50</v>
      </c>
      <c r="B106" s="39">
        <f t="shared" si="3"/>
        <v>0.645173572452025</v>
      </c>
      <c r="C106" s="39">
        <f t="shared" si="3"/>
        <v>0.47055235073698687</v>
      </c>
      <c r="D106" s="38"/>
    </row>
    <row r="107" spans="1:4" x14ac:dyDescent="0.3">
      <c r="A107" s="25" t="s">
        <v>124</v>
      </c>
      <c r="B107" s="39">
        <f t="shared" si="3"/>
        <v>0.6208167764005339</v>
      </c>
      <c r="C107" s="39">
        <f t="shared" si="3"/>
        <v>0.5541851126593188</v>
      </c>
      <c r="D107" s="38"/>
    </row>
    <row r="108" spans="1:4" x14ac:dyDescent="0.3">
      <c r="A108" s="25" t="s">
        <v>45</v>
      </c>
      <c r="B108" s="39">
        <f t="shared" si="3"/>
        <v>0.61860473834736263</v>
      </c>
      <c r="C108" s="39">
        <f t="shared" si="3"/>
        <v>0.51453702503496457</v>
      </c>
      <c r="D108" s="38"/>
    </row>
    <row r="109" spans="1:4" x14ac:dyDescent="0.3">
      <c r="A109" s="25" t="s">
        <v>59</v>
      </c>
      <c r="B109" s="39">
        <f t="shared" si="3"/>
        <v>0.47379615284878079</v>
      </c>
      <c r="C109" s="39">
        <f t="shared" si="3"/>
        <v>0.66971984585887978</v>
      </c>
      <c r="D109" s="38"/>
    </row>
    <row r="110" spans="1:4" x14ac:dyDescent="0.3">
      <c r="A110" s="25" t="s">
        <v>53</v>
      </c>
      <c r="B110" s="39">
        <f t="shared" si="3"/>
        <v>0.47291601982172415</v>
      </c>
      <c r="C110" s="39">
        <f t="shared" si="3"/>
        <v>0.48440165570722787</v>
      </c>
      <c r="D110" s="38"/>
    </row>
    <row r="111" spans="1:4" x14ac:dyDescent="0.3">
      <c r="A111" s="25" t="s">
        <v>46</v>
      </c>
      <c r="B111" s="39">
        <f t="shared" si="3"/>
        <v>0.45139159599014167</v>
      </c>
      <c r="C111" s="39">
        <f t="shared" si="3"/>
        <v>0.7184638508226292</v>
      </c>
      <c r="D111" s="38"/>
    </row>
    <row r="112" spans="1:4" x14ac:dyDescent="0.3">
      <c r="A112" s="25" t="s">
        <v>66</v>
      </c>
      <c r="B112" s="39">
        <f t="shared" si="3"/>
        <v>0.41335327269082667</v>
      </c>
      <c r="C112" s="39">
        <f t="shared" si="3"/>
        <v>0.38810364969969924</v>
      </c>
      <c r="D112" s="38"/>
    </row>
    <row r="113" spans="1:4" x14ac:dyDescent="0.3">
      <c r="A113" s="25" t="s">
        <v>41</v>
      </c>
      <c r="B113" s="39">
        <f t="shared" si="3"/>
        <v>0.39315479395731695</v>
      </c>
      <c r="C113" s="39">
        <f t="shared" si="3"/>
        <v>0.67264172567353708</v>
      </c>
      <c r="D113" s="38"/>
    </row>
    <row r="114" spans="1:4" x14ac:dyDescent="0.3">
      <c r="A114" s="25" t="s">
        <v>131</v>
      </c>
      <c r="B114" s="39">
        <f t="shared" ref="B114:C121" si="4">B84</f>
        <v>0.34616985806385991</v>
      </c>
      <c r="C114" s="39">
        <f t="shared" si="4"/>
        <v>0.65681508541276934</v>
      </c>
      <c r="D114" s="38"/>
    </row>
    <row r="115" spans="1:4" x14ac:dyDescent="0.3">
      <c r="A115" s="25" t="s">
        <v>126</v>
      </c>
      <c r="B115" s="39">
        <f t="shared" si="4"/>
        <v>0.33560892782477836</v>
      </c>
      <c r="C115" s="39">
        <f t="shared" si="4"/>
        <v>0.73034473824558821</v>
      </c>
      <c r="D115" s="38"/>
    </row>
    <row r="116" spans="1:4" x14ac:dyDescent="0.3">
      <c r="A116" s="25" t="s">
        <v>123</v>
      </c>
      <c r="B116" s="39">
        <f t="shared" si="4"/>
        <v>0.19729059401807578</v>
      </c>
      <c r="C116" s="39">
        <f t="shared" si="4"/>
        <v>0.91357651831746212</v>
      </c>
      <c r="D116" s="38"/>
    </row>
    <row r="117" spans="1:4" x14ac:dyDescent="0.3">
      <c r="A117" s="25" t="s">
        <v>150</v>
      </c>
      <c r="B117" s="39">
        <f t="shared" si="4"/>
        <v>0.17774893703927652</v>
      </c>
      <c r="C117" s="39">
        <f t="shared" si="4"/>
        <v>0.67651049804161945</v>
      </c>
      <c r="D117" s="38"/>
    </row>
    <row r="118" spans="1:4" x14ac:dyDescent="0.3">
      <c r="A118" s="25" t="s">
        <v>130</v>
      </c>
      <c r="B118" s="39">
        <f t="shared" si="4"/>
        <v>0.17478950243333741</v>
      </c>
      <c r="C118" s="39">
        <f t="shared" si="4"/>
        <v>0.63241186379933412</v>
      </c>
      <c r="D118" s="38"/>
    </row>
    <row r="119" spans="1:4" x14ac:dyDescent="0.3">
      <c r="A119" s="25" t="s">
        <v>127</v>
      </c>
      <c r="B119" s="39">
        <f t="shared" si="4"/>
        <v>0.17119417602855161</v>
      </c>
      <c r="C119" s="39">
        <f t="shared" si="4"/>
        <v>0.76488565388796426</v>
      </c>
      <c r="D119" s="38"/>
    </row>
    <row r="120" spans="1:4" x14ac:dyDescent="0.3">
      <c r="A120" s="25" t="s">
        <v>128</v>
      </c>
      <c r="B120" s="39">
        <f t="shared" si="4"/>
        <v>0.16429909631931791</v>
      </c>
      <c r="C120" s="39">
        <f t="shared" si="4"/>
        <v>0.91011369986634094</v>
      </c>
      <c r="D120" s="38"/>
    </row>
    <row r="121" spans="1:4" ht="15" thickBot="1" x14ac:dyDescent="0.35">
      <c r="A121" s="26" t="s">
        <v>76</v>
      </c>
      <c r="B121" s="40">
        <f>B91</f>
        <v>0.12740238894994382</v>
      </c>
      <c r="C121" s="40">
        <f t="shared" si="4"/>
        <v>0.44235806672899669</v>
      </c>
      <c r="D121" s="41"/>
    </row>
    <row r="148" spans="10:25" ht="15" customHeight="1" x14ac:dyDescent="0.3">
      <c r="J148" s="294" t="s">
        <v>151</v>
      </c>
      <c r="K148" s="295"/>
      <c r="L148" s="295"/>
      <c r="M148" s="295"/>
      <c r="N148" s="295"/>
      <c r="O148" s="295"/>
      <c r="P148" s="295"/>
      <c r="Q148" s="295"/>
      <c r="R148" s="295"/>
      <c r="S148" s="295"/>
      <c r="T148" s="295"/>
      <c r="U148" s="295"/>
      <c r="V148" s="295"/>
      <c r="W148" s="295"/>
      <c r="X148" s="295"/>
      <c r="Y148" s="295"/>
    </row>
    <row r="149" spans="10:25" x14ac:dyDescent="0.3">
      <c r="J149" s="295"/>
      <c r="K149" s="295"/>
      <c r="L149" s="295"/>
      <c r="M149" s="295"/>
      <c r="N149" s="295"/>
      <c r="O149" s="295"/>
      <c r="P149" s="295"/>
      <c r="Q149" s="295"/>
      <c r="R149" s="295"/>
      <c r="S149" s="295"/>
      <c r="T149" s="295"/>
      <c r="U149" s="295"/>
      <c r="V149" s="295"/>
      <c r="W149" s="295"/>
      <c r="X149" s="295"/>
      <c r="Y149" s="295"/>
    </row>
    <row r="150" spans="10:25" x14ac:dyDescent="0.3">
      <c r="J150" s="295"/>
      <c r="K150" s="295"/>
      <c r="L150" s="295"/>
      <c r="M150" s="295"/>
      <c r="N150" s="295"/>
      <c r="O150" s="295"/>
      <c r="P150" s="295"/>
      <c r="Q150" s="295"/>
      <c r="R150" s="295"/>
      <c r="S150" s="295"/>
      <c r="T150" s="295"/>
      <c r="U150" s="295"/>
      <c r="V150" s="295"/>
      <c r="W150" s="295"/>
      <c r="X150" s="295"/>
      <c r="Y150" s="295"/>
    </row>
    <row r="151" spans="10:25" x14ac:dyDescent="0.3">
      <c r="J151" s="295"/>
      <c r="K151" s="295"/>
      <c r="L151" s="295"/>
      <c r="M151" s="295"/>
      <c r="N151" s="295"/>
      <c r="O151" s="295"/>
      <c r="P151" s="295"/>
      <c r="Q151" s="295"/>
      <c r="R151" s="295"/>
      <c r="S151" s="295"/>
      <c r="T151" s="295"/>
      <c r="U151" s="295"/>
      <c r="V151" s="295"/>
      <c r="W151" s="295"/>
      <c r="X151" s="295"/>
      <c r="Y151" s="295"/>
    </row>
    <row r="152" spans="10:25" x14ac:dyDescent="0.3">
      <c r="J152" s="295"/>
      <c r="K152" s="295"/>
      <c r="L152" s="295"/>
      <c r="M152" s="295"/>
      <c r="N152" s="295"/>
      <c r="O152" s="295"/>
      <c r="P152" s="295"/>
      <c r="Q152" s="295"/>
      <c r="R152" s="295"/>
      <c r="S152" s="295"/>
      <c r="T152" s="295"/>
      <c r="U152" s="295"/>
      <c r="V152" s="295"/>
      <c r="W152" s="295"/>
      <c r="X152" s="295"/>
      <c r="Y152" s="295"/>
    </row>
    <row r="153" spans="10:25" x14ac:dyDescent="0.3">
      <c r="J153" s="295"/>
      <c r="K153" s="295"/>
      <c r="L153" s="295"/>
      <c r="M153" s="295"/>
      <c r="N153" s="295"/>
      <c r="O153" s="295"/>
      <c r="P153" s="295"/>
      <c r="Q153" s="295"/>
      <c r="R153" s="295"/>
      <c r="S153" s="295"/>
      <c r="T153" s="295"/>
      <c r="U153" s="295"/>
      <c r="V153" s="295"/>
      <c r="W153" s="295"/>
      <c r="X153" s="295"/>
      <c r="Y153" s="295"/>
    </row>
    <row r="154" spans="10:25" x14ac:dyDescent="0.3">
      <c r="J154" s="295"/>
      <c r="K154" s="295"/>
      <c r="L154" s="295"/>
      <c r="M154" s="295"/>
      <c r="N154" s="295"/>
      <c r="O154" s="295"/>
      <c r="P154" s="295"/>
      <c r="Q154" s="295"/>
      <c r="R154" s="295"/>
      <c r="S154" s="295"/>
      <c r="T154" s="295"/>
      <c r="U154" s="295"/>
      <c r="V154" s="295"/>
      <c r="W154" s="295"/>
      <c r="X154" s="295"/>
      <c r="Y154" s="295"/>
    </row>
    <row r="155" spans="10:25" x14ac:dyDescent="0.3">
      <c r="J155" s="295"/>
      <c r="K155" s="295"/>
      <c r="L155" s="295"/>
      <c r="M155" s="295"/>
      <c r="N155" s="295"/>
      <c r="O155" s="295"/>
      <c r="P155" s="295"/>
      <c r="Q155" s="295"/>
      <c r="R155" s="295"/>
      <c r="S155" s="295"/>
      <c r="T155" s="295"/>
      <c r="U155" s="295"/>
      <c r="V155" s="295"/>
      <c r="W155" s="295"/>
      <c r="X155" s="295"/>
      <c r="Y155" s="295"/>
    </row>
    <row r="156" spans="10:25" x14ac:dyDescent="0.3">
      <c r="J156" s="295"/>
      <c r="K156" s="295"/>
      <c r="L156" s="295"/>
      <c r="M156" s="295"/>
      <c r="N156" s="295"/>
      <c r="O156" s="295"/>
      <c r="P156" s="295"/>
      <c r="Q156" s="295"/>
      <c r="R156" s="295"/>
      <c r="S156" s="295"/>
      <c r="T156" s="295"/>
      <c r="U156" s="295"/>
      <c r="V156" s="295"/>
      <c r="W156" s="295"/>
      <c r="X156" s="295"/>
      <c r="Y156" s="295"/>
    </row>
  </sheetData>
  <sortState xmlns:xlrd2="http://schemas.microsoft.com/office/spreadsheetml/2017/richdata2" ref="A67:D91">
    <sortCondition descending="1" ref="B67:B91"/>
  </sortState>
  <mergeCells count="4">
    <mergeCell ref="A34:D34"/>
    <mergeCell ref="A65:D65"/>
    <mergeCell ref="A95:D95"/>
    <mergeCell ref="J148:Y156"/>
  </mergeCell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882C0-FB50-4DE2-88E2-8EDB5BE786BC}">
  <sheetPr codeName="Sheet13">
    <tabColor rgb="FFC00000"/>
  </sheetPr>
  <dimension ref="A1:Y156"/>
  <sheetViews>
    <sheetView topLeftCell="C43" zoomScale="40" zoomScaleNormal="40" workbookViewId="0">
      <selection activeCell="S69" sqref="S69"/>
    </sheetView>
  </sheetViews>
  <sheetFormatPr defaultRowHeight="14.4" x14ac:dyDescent="0.3"/>
  <cols>
    <col min="1" max="1" width="37" bestFit="1" customWidth="1"/>
    <col min="2" max="2" width="75.88671875" bestFit="1" customWidth="1"/>
    <col min="3" max="3" width="88.44140625" bestFit="1" customWidth="1"/>
    <col min="4" max="4" width="102.33203125" bestFit="1" customWidth="1"/>
    <col min="5" max="5" width="14.33203125" customWidth="1"/>
  </cols>
  <sheetData>
    <row r="1" spans="1:4" x14ac:dyDescent="0.3">
      <c r="A1" t="s">
        <v>105</v>
      </c>
      <c r="B1" t="s">
        <v>42</v>
      </c>
    </row>
    <row r="3" spans="1:4" x14ac:dyDescent="0.3">
      <c r="A3" t="s">
        <v>109</v>
      </c>
      <c r="B3" t="s">
        <v>110</v>
      </c>
      <c r="C3" t="s">
        <v>111</v>
      </c>
      <c r="D3" t="s">
        <v>112</v>
      </c>
    </row>
    <row r="4" spans="1:4" x14ac:dyDescent="0.3">
      <c r="A4" s="8" t="s">
        <v>51</v>
      </c>
      <c r="B4" s="9">
        <v>998.28769979983895</v>
      </c>
      <c r="C4" s="9">
        <v>619.75375171003998</v>
      </c>
      <c r="D4" s="9">
        <v>553.23618137998596</v>
      </c>
    </row>
    <row r="5" spans="1:4" x14ac:dyDescent="0.3">
      <c r="A5" s="8" t="s">
        <v>68</v>
      </c>
      <c r="B5" s="9">
        <v>463.77009963292898</v>
      </c>
      <c r="C5" s="9">
        <v>344.59800999491802</v>
      </c>
      <c r="D5" s="9">
        <v>228.85794019082101</v>
      </c>
    </row>
    <row r="6" spans="1:4" x14ac:dyDescent="0.3">
      <c r="A6" s="8" t="s">
        <v>57</v>
      </c>
      <c r="B6" s="9">
        <v>290.86049854024901</v>
      </c>
      <c r="C6" s="9">
        <v>218.11651050659901</v>
      </c>
      <c r="D6" s="9">
        <v>95.531199358326603</v>
      </c>
    </row>
    <row r="7" spans="1:4" x14ac:dyDescent="0.3">
      <c r="A7" s="8" t="s">
        <v>76</v>
      </c>
      <c r="B7" s="9">
        <v>273.427996565922</v>
      </c>
      <c r="C7" s="9">
        <v>34.835379968295499</v>
      </c>
      <c r="D7" s="9">
        <v>120.953079950484</v>
      </c>
    </row>
    <row r="8" spans="1:4" x14ac:dyDescent="0.3">
      <c r="A8" s="8" t="s">
        <v>46</v>
      </c>
      <c r="B8" s="9">
        <v>1394.36180373548</v>
      </c>
      <c r="C8" s="9">
        <v>629.40319997585095</v>
      </c>
      <c r="D8" s="9">
        <v>1001.79855095178</v>
      </c>
    </row>
    <row r="9" spans="1:4" x14ac:dyDescent="0.3">
      <c r="A9" s="8" t="s">
        <v>53</v>
      </c>
      <c r="B9" s="9">
        <v>728.05550140720902</v>
      </c>
      <c r="C9" s="9">
        <v>344.309109934807</v>
      </c>
      <c r="D9" s="9">
        <v>352.67129032840802</v>
      </c>
    </row>
    <row r="10" spans="1:4" x14ac:dyDescent="0.3">
      <c r="A10" s="8" t="s">
        <v>41</v>
      </c>
      <c r="B10" s="9">
        <v>745.112800195624</v>
      </c>
      <c r="C10" s="9">
        <v>292.94466943587003</v>
      </c>
      <c r="D10" s="9">
        <v>501.19395974502601</v>
      </c>
    </row>
    <row r="11" spans="1:4" x14ac:dyDescent="0.3">
      <c r="A11" s="8" t="s">
        <v>79</v>
      </c>
      <c r="B11" s="9">
        <v>273.02920033192697</v>
      </c>
      <c r="C11" s="9">
        <v>48.530650139683701</v>
      </c>
      <c r="D11" s="9">
        <v>184.70712029645699</v>
      </c>
    </row>
    <row r="12" spans="1:4" x14ac:dyDescent="0.3">
      <c r="A12" s="8" t="s">
        <v>86</v>
      </c>
      <c r="B12" s="9">
        <v>282.59220024537302</v>
      </c>
      <c r="C12" s="9">
        <v>49.394150072430797</v>
      </c>
      <c r="D12" s="9">
        <v>178.714660052331</v>
      </c>
    </row>
    <row r="13" spans="1:4" x14ac:dyDescent="0.3">
      <c r="A13" s="8" t="s">
        <v>47</v>
      </c>
      <c r="B13" s="9">
        <v>647.27880255957996</v>
      </c>
      <c r="C13" s="9">
        <v>433.54897999814398</v>
      </c>
      <c r="D13" s="9">
        <v>403.63930026093198</v>
      </c>
    </row>
    <row r="14" spans="1:4" x14ac:dyDescent="0.3">
      <c r="A14" s="8" t="s">
        <v>56</v>
      </c>
      <c r="B14" s="9">
        <v>408.752401113357</v>
      </c>
      <c r="C14" s="9">
        <v>67.157650121275907</v>
      </c>
      <c r="D14" s="9">
        <v>372.011160106528</v>
      </c>
    </row>
    <row r="15" spans="1:4" x14ac:dyDescent="0.3">
      <c r="A15" s="8" t="s">
        <v>74</v>
      </c>
      <c r="B15" s="9">
        <v>422.80919353607101</v>
      </c>
      <c r="C15" s="9">
        <v>141.8985401171</v>
      </c>
      <c r="D15" s="9">
        <v>308.79646978093001</v>
      </c>
    </row>
    <row r="16" spans="1:4" x14ac:dyDescent="0.3">
      <c r="A16" s="8" t="s">
        <v>66</v>
      </c>
      <c r="B16" s="9">
        <v>734.054500791593</v>
      </c>
      <c r="C16" s="9">
        <v>303.42383023563599</v>
      </c>
      <c r="D16" s="9">
        <v>284.88923083570802</v>
      </c>
    </row>
    <row r="17" spans="1:4" x14ac:dyDescent="0.3">
      <c r="A17" s="8" t="s">
        <v>45</v>
      </c>
      <c r="B17" s="9">
        <v>1515.71920346499</v>
      </c>
      <c r="C17" s="9">
        <v>937.63108126753298</v>
      </c>
      <c r="D17" s="9">
        <v>779.89364973924205</v>
      </c>
    </row>
    <row r="18" spans="1:4" x14ac:dyDescent="0.3">
      <c r="A18" s="8" t="s">
        <v>63</v>
      </c>
      <c r="B18" s="9">
        <v>526.54959889187</v>
      </c>
      <c r="C18" s="9">
        <v>182.275599911981</v>
      </c>
      <c r="D18" s="9">
        <v>345.84571977022301</v>
      </c>
    </row>
    <row r="19" spans="1:4" x14ac:dyDescent="0.3">
      <c r="A19" s="8" t="s">
        <v>71</v>
      </c>
      <c r="B19" s="9">
        <v>827.82240033784899</v>
      </c>
      <c r="C19" s="9">
        <v>709.10131032759602</v>
      </c>
      <c r="D19" s="9">
        <v>506.957729533671</v>
      </c>
    </row>
    <row r="20" spans="1:4" x14ac:dyDescent="0.3">
      <c r="A20" s="8" t="s">
        <v>52</v>
      </c>
      <c r="B20" s="9">
        <v>2006.31619534573</v>
      </c>
      <c r="C20" s="9">
        <v>1606.02666412188</v>
      </c>
      <c r="D20" s="9">
        <v>513.50374999835697</v>
      </c>
    </row>
    <row r="21" spans="1:4" x14ac:dyDescent="0.3">
      <c r="A21" s="8" t="s">
        <v>89</v>
      </c>
      <c r="B21" s="9">
        <v>297.367800491862</v>
      </c>
      <c r="C21" s="9">
        <v>58.667870000888101</v>
      </c>
      <c r="D21" s="9">
        <v>271.668239833077</v>
      </c>
    </row>
    <row r="22" spans="1:4" x14ac:dyDescent="0.3">
      <c r="A22" s="8" t="s">
        <v>59</v>
      </c>
      <c r="B22" s="9">
        <v>234.47929932647801</v>
      </c>
      <c r="C22" s="9">
        <v>111.09538994356301</v>
      </c>
      <c r="D22" s="9">
        <v>157.03544020202699</v>
      </c>
    </row>
    <row r="23" spans="1:4" x14ac:dyDescent="0.3">
      <c r="A23" s="8" t="s">
        <v>62</v>
      </c>
      <c r="B23" s="9">
        <v>4792.6915272164497</v>
      </c>
      <c r="C23" s="9">
        <v>4649.7678199914199</v>
      </c>
      <c r="D23" s="9">
        <v>487.09073270495298</v>
      </c>
    </row>
    <row r="24" spans="1:4" x14ac:dyDescent="0.3">
      <c r="A24" s="8" t="s">
        <v>50</v>
      </c>
      <c r="B24" s="9">
        <v>1221.0805013627</v>
      </c>
      <c r="C24" s="9">
        <v>787.80886931568295</v>
      </c>
      <c r="D24" s="9">
        <v>574.58230035531699</v>
      </c>
    </row>
    <row r="25" spans="1:4" x14ac:dyDescent="0.3">
      <c r="A25" s="8" t="s">
        <v>58</v>
      </c>
      <c r="B25" s="9">
        <v>477.75169719859701</v>
      </c>
      <c r="C25" s="9">
        <v>349.96070017647099</v>
      </c>
      <c r="D25" s="9">
        <v>180.60707980764701</v>
      </c>
    </row>
    <row r="26" spans="1:4" x14ac:dyDescent="0.3">
      <c r="A26" s="8" t="s">
        <v>95</v>
      </c>
      <c r="B26" s="9">
        <v>342.34850390846299</v>
      </c>
      <c r="C26" s="9">
        <v>58.608070041216699</v>
      </c>
      <c r="D26" s="9">
        <v>261.857459269591</v>
      </c>
    </row>
    <row r="27" spans="1:4" x14ac:dyDescent="0.3">
      <c r="A27" s="8" t="s">
        <v>64</v>
      </c>
      <c r="B27" s="9">
        <v>278.63950487714499</v>
      </c>
      <c r="C27" s="9">
        <v>226.74234049688701</v>
      </c>
      <c r="D27" s="9">
        <v>65.1411302868066</v>
      </c>
    </row>
    <row r="28" spans="1:4" x14ac:dyDescent="0.3">
      <c r="A28" s="8" t="s">
        <v>44</v>
      </c>
      <c r="B28" s="9">
        <v>969.14949913167902</v>
      </c>
      <c r="C28" s="9">
        <v>690.88528935550301</v>
      </c>
      <c r="D28" s="9">
        <v>517.15347933155704</v>
      </c>
    </row>
    <row r="29" spans="1:4" x14ac:dyDescent="0.3">
      <c r="A29" s="8" t="s">
        <v>113</v>
      </c>
      <c r="B29">
        <v>21152.308430008965</v>
      </c>
      <c r="C29">
        <v>13896.485437161271</v>
      </c>
      <c r="D29">
        <v>9248.3368540701867</v>
      </c>
    </row>
    <row r="34" spans="1:4" ht="15" thickBot="1" x14ac:dyDescent="0.35">
      <c r="A34" s="328" t="s">
        <v>114</v>
      </c>
      <c r="B34" s="328"/>
      <c r="C34" s="328"/>
      <c r="D34" s="328"/>
    </row>
    <row r="35" spans="1:4" x14ac:dyDescent="0.3">
      <c r="A35" s="29" t="s">
        <v>109</v>
      </c>
      <c r="B35" s="30" t="s">
        <v>110</v>
      </c>
      <c r="C35" s="30" t="s">
        <v>111</v>
      </c>
      <c r="D35" s="31" t="s">
        <v>112</v>
      </c>
    </row>
    <row r="36" spans="1:4" x14ac:dyDescent="0.3">
      <c r="A36" s="15" t="s">
        <v>51</v>
      </c>
      <c r="B36" s="16">
        <v>998.28769979983895</v>
      </c>
      <c r="C36" s="16">
        <v>619.75375171003998</v>
      </c>
      <c r="D36" s="17">
        <v>553.23618137998596</v>
      </c>
    </row>
    <row r="37" spans="1:4" x14ac:dyDescent="0.3">
      <c r="A37" s="15" t="s">
        <v>68</v>
      </c>
      <c r="B37" s="16">
        <v>463.77009963292898</v>
      </c>
      <c r="C37" s="16">
        <v>344.59800999491802</v>
      </c>
      <c r="D37" s="17">
        <v>228.85794019082101</v>
      </c>
    </row>
    <row r="38" spans="1:4" x14ac:dyDescent="0.3">
      <c r="A38" s="15" t="s">
        <v>57</v>
      </c>
      <c r="B38" s="16">
        <v>290.86049854024901</v>
      </c>
      <c r="C38" s="16">
        <v>218.11651050659901</v>
      </c>
      <c r="D38" s="17">
        <v>95.531199358326603</v>
      </c>
    </row>
    <row r="39" spans="1:4" x14ac:dyDescent="0.3">
      <c r="A39" s="15" t="s">
        <v>76</v>
      </c>
      <c r="B39" s="16">
        <v>273.427996565922</v>
      </c>
      <c r="C39" s="16">
        <v>34.835379968295499</v>
      </c>
      <c r="D39" s="17">
        <v>120.953079950484</v>
      </c>
    </row>
    <row r="40" spans="1:4" x14ac:dyDescent="0.3">
      <c r="A40" s="15" t="s">
        <v>46</v>
      </c>
      <c r="B40" s="16">
        <v>1394.36180373548</v>
      </c>
      <c r="C40" s="16">
        <v>629.40319997585095</v>
      </c>
      <c r="D40" s="17">
        <v>1001.79855095178</v>
      </c>
    </row>
    <row r="41" spans="1:4" x14ac:dyDescent="0.3">
      <c r="A41" s="15" t="s">
        <v>53</v>
      </c>
      <c r="B41" s="16">
        <v>728.05550140720902</v>
      </c>
      <c r="C41" s="16">
        <v>344.309109934807</v>
      </c>
      <c r="D41" s="17">
        <v>352.67129032840802</v>
      </c>
    </row>
    <row r="42" spans="1:4" x14ac:dyDescent="0.3">
      <c r="A42" s="15" t="s">
        <v>41</v>
      </c>
      <c r="B42" s="16">
        <v>745.112800195624</v>
      </c>
      <c r="C42" s="16">
        <v>292.94466943587003</v>
      </c>
      <c r="D42" s="17">
        <v>501.19395974502601</v>
      </c>
    </row>
    <row r="43" spans="1:4" x14ac:dyDescent="0.3">
      <c r="A43" s="15" t="s">
        <v>79</v>
      </c>
      <c r="B43" s="16">
        <v>273.02920033192697</v>
      </c>
      <c r="C43" s="16">
        <v>48.530650139683701</v>
      </c>
      <c r="D43" s="17">
        <v>184.70712029645699</v>
      </c>
    </row>
    <row r="44" spans="1:4" x14ac:dyDescent="0.3">
      <c r="A44" s="15" t="s">
        <v>86</v>
      </c>
      <c r="B44" s="16">
        <v>282.59220024537302</v>
      </c>
      <c r="C44" s="16">
        <v>49.394150072430797</v>
      </c>
      <c r="D44" s="17">
        <v>178.714660052331</v>
      </c>
    </row>
    <row r="45" spans="1:4" x14ac:dyDescent="0.3">
      <c r="A45" s="15" t="s">
        <v>47</v>
      </c>
      <c r="B45" s="16">
        <v>647.27880255957996</v>
      </c>
      <c r="C45" s="16">
        <v>433.54897999814398</v>
      </c>
      <c r="D45" s="17">
        <v>403.63930026093198</v>
      </c>
    </row>
    <row r="46" spans="1:4" x14ac:dyDescent="0.3">
      <c r="A46" s="15" t="s">
        <v>56</v>
      </c>
      <c r="B46" s="16">
        <v>408.752401113357</v>
      </c>
      <c r="C46" s="16">
        <v>67.157650121275907</v>
      </c>
      <c r="D46" s="17">
        <v>372.011160106528</v>
      </c>
    </row>
    <row r="47" spans="1:4" x14ac:dyDescent="0.3">
      <c r="A47" s="15" t="s">
        <v>74</v>
      </c>
      <c r="B47" s="16">
        <v>422.80919353607101</v>
      </c>
      <c r="C47" s="16">
        <v>141.8985401171</v>
      </c>
      <c r="D47" s="17">
        <v>308.79646978093001</v>
      </c>
    </row>
    <row r="48" spans="1:4" x14ac:dyDescent="0.3">
      <c r="A48" s="15" t="s">
        <v>66</v>
      </c>
      <c r="B48" s="16">
        <v>734.054500791593</v>
      </c>
      <c r="C48" s="16">
        <v>303.42383023563599</v>
      </c>
      <c r="D48" s="17">
        <v>284.88923083570802</v>
      </c>
    </row>
    <row r="49" spans="1:4" x14ac:dyDescent="0.3">
      <c r="A49" s="15" t="s">
        <v>45</v>
      </c>
      <c r="B49" s="16">
        <v>1515.71920346499</v>
      </c>
      <c r="C49" s="16">
        <v>937.63108126753298</v>
      </c>
      <c r="D49" s="17">
        <v>779.89364973924205</v>
      </c>
    </row>
    <row r="50" spans="1:4" x14ac:dyDescent="0.3">
      <c r="A50" s="15" t="s">
        <v>63</v>
      </c>
      <c r="B50" s="16">
        <v>526.54959889187</v>
      </c>
      <c r="C50" s="16">
        <v>182.275599911981</v>
      </c>
      <c r="D50" s="17">
        <v>345.84571977022301</v>
      </c>
    </row>
    <row r="51" spans="1:4" x14ac:dyDescent="0.3">
      <c r="A51" s="15" t="s">
        <v>71</v>
      </c>
      <c r="B51" s="16">
        <v>827.82240033784899</v>
      </c>
      <c r="C51" s="16">
        <v>709.10131032759602</v>
      </c>
      <c r="D51" s="17">
        <v>506.957729533671</v>
      </c>
    </row>
    <row r="52" spans="1:4" x14ac:dyDescent="0.3">
      <c r="A52" s="15" t="s">
        <v>52</v>
      </c>
      <c r="B52" s="16">
        <v>2006.31619534573</v>
      </c>
      <c r="C52" s="16">
        <v>1606.02666412188</v>
      </c>
      <c r="D52" s="17">
        <v>513.50374999835697</v>
      </c>
    </row>
    <row r="53" spans="1:4" x14ac:dyDescent="0.3">
      <c r="A53" s="15" t="s">
        <v>89</v>
      </c>
      <c r="B53" s="16">
        <v>297.367800491862</v>
      </c>
      <c r="C53" s="16">
        <v>58.667870000888101</v>
      </c>
      <c r="D53" s="17">
        <v>271.668239833077</v>
      </c>
    </row>
    <row r="54" spans="1:4" x14ac:dyDescent="0.3">
      <c r="A54" s="15" t="s">
        <v>59</v>
      </c>
      <c r="B54" s="16">
        <v>234.47929932647801</v>
      </c>
      <c r="C54" s="16">
        <v>111.09538994356301</v>
      </c>
      <c r="D54" s="17">
        <v>157.03544020202699</v>
      </c>
    </row>
    <row r="55" spans="1:4" x14ac:dyDescent="0.3">
      <c r="A55" s="15" t="s">
        <v>62</v>
      </c>
      <c r="B55" s="16">
        <v>4792.6915272164497</v>
      </c>
      <c r="C55" s="16">
        <v>4649.7678199914199</v>
      </c>
      <c r="D55" s="17">
        <v>487.09073270495298</v>
      </c>
    </row>
    <row r="56" spans="1:4" x14ac:dyDescent="0.3">
      <c r="A56" s="15" t="s">
        <v>50</v>
      </c>
      <c r="B56" s="16">
        <v>1221.0805013627</v>
      </c>
      <c r="C56" s="16">
        <v>787.80886931568295</v>
      </c>
      <c r="D56" s="17">
        <v>574.58230035531699</v>
      </c>
    </row>
    <row r="57" spans="1:4" x14ac:dyDescent="0.3">
      <c r="A57" s="15" t="s">
        <v>58</v>
      </c>
      <c r="B57" s="16">
        <v>477.75169719859701</v>
      </c>
      <c r="C57" s="16">
        <v>349.96070017647099</v>
      </c>
      <c r="D57" s="17">
        <v>180.60707980764701</v>
      </c>
    </row>
    <row r="58" spans="1:4" x14ac:dyDescent="0.3">
      <c r="A58" s="15" t="s">
        <v>95</v>
      </c>
      <c r="B58" s="16">
        <v>342.34850390846299</v>
      </c>
      <c r="C58" s="16">
        <v>58.608070041216699</v>
      </c>
      <c r="D58" s="17">
        <v>261.857459269591</v>
      </c>
    </row>
    <row r="59" spans="1:4" x14ac:dyDescent="0.3">
      <c r="A59" s="15" t="s">
        <v>64</v>
      </c>
      <c r="B59" s="16">
        <v>278.63950487714499</v>
      </c>
      <c r="C59" s="16">
        <v>226.74234049688701</v>
      </c>
      <c r="D59" s="17">
        <v>65.1411302868066</v>
      </c>
    </row>
    <row r="60" spans="1:4" ht="15" thickBot="1" x14ac:dyDescent="0.35">
      <c r="A60" s="18" t="s">
        <v>44</v>
      </c>
      <c r="B60" s="19">
        <v>969.14949913167902</v>
      </c>
      <c r="C60" s="19">
        <v>690.88528935550301</v>
      </c>
      <c r="D60" s="20">
        <v>517.15347933155704</v>
      </c>
    </row>
    <row r="61" spans="1:4" x14ac:dyDescent="0.3">
      <c r="A61" s="27"/>
      <c r="B61" s="28"/>
      <c r="C61" s="28"/>
      <c r="D61" s="28"/>
    </row>
    <row r="64" spans="1:4" ht="15" thickBot="1" x14ac:dyDescent="0.35"/>
    <row r="65" spans="1:4" ht="15" thickBot="1" x14ac:dyDescent="0.35">
      <c r="A65" s="329" t="s">
        <v>115</v>
      </c>
      <c r="B65" s="330"/>
      <c r="C65" s="330"/>
      <c r="D65" s="331"/>
    </row>
    <row r="66" spans="1:4" x14ac:dyDescent="0.3">
      <c r="A66" s="32" t="s">
        <v>0</v>
      </c>
      <c r="B66" s="33" t="s">
        <v>116</v>
      </c>
      <c r="C66" s="33" t="s">
        <v>117</v>
      </c>
      <c r="D66" s="34" t="s">
        <v>118</v>
      </c>
    </row>
    <row r="67" spans="1:4" x14ac:dyDescent="0.3">
      <c r="A67" s="21" t="s">
        <v>76</v>
      </c>
      <c r="B67" s="23">
        <f t="shared" ref="B67:B91" si="0">(_xlfn.XLOOKUP($A67,$A$36:$A$60,$C$36:$C$60))/(_xlfn.XLOOKUP($A67,$A$36:$A$60,$B$36:$B$60))</f>
        <v>0.12740238894994382</v>
      </c>
      <c r="C67" s="23">
        <f t="shared" ref="C67:C91" si="1">(_xlfn.XLOOKUP($A67,$A$36:$A$60,$D$36:$D$60))/(_xlfn.XLOOKUP($A67,$A$36:$A$60,$B$36:$B$60))</f>
        <v>0.44235806672899669</v>
      </c>
      <c r="D67" s="35">
        <f t="shared" ref="D67:D91" si="2">SUM(B67:C67)</f>
        <v>0.56976045567894051</v>
      </c>
    </row>
    <row r="68" spans="1:4" x14ac:dyDescent="0.3">
      <c r="A68" s="21" t="s">
        <v>56</v>
      </c>
      <c r="B68" s="23">
        <f t="shared" si="0"/>
        <v>0.16429909631931791</v>
      </c>
      <c r="C68" s="23">
        <f t="shared" si="1"/>
        <v>0.91011369986634094</v>
      </c>
      <c r="D68" s="35">
        <f t="shared" si="2"/>
        <v>1.0744127961856589</v>
      </c>
    </row>
    <row r="69" spans="1:4" x14ac:dyDescent="0.3">
      <c r="A69" s="21" t="s">
        <v>95</v>
      </c>
      <c r="B69" s="23">
        <f t="shared" si="0"/>
        <v>0.17119417602855161</v>
      </c>
      <c r="C69" s="23">
        <f t="shared" si="1"/>
        <v>0.76488565388796426</v>
      </c>
      <c r="D69" s="35">
        <f t="shared" si="2"/>
        <v>0.93607982991651584</v>
      </c>
    </row>
    <row r="70" spans="1:4" x14ac:dyDescent="0.3">
      <c r="A70" s="21" t="s">
        <v>86</v>
      </c>
      <c r="B70" s="23">
        <f t="shared" si="0"/>
        <v>0.17478950243333741</v>
      </c>
      <c r="C70" s="23">
        <f t="shared" si="1"/>
        <v>0.63241186379933412</v>
      </c>
      <c r="D70" s="35">
        <f t="shared" si="2"/>
        <v>0.80720136623267158</v>
      </c>
    </row>
    <row r="71" spans="1:4" x14ac:dyDescent="0.3">
      <c r="A71" s="21" t="s">
        <v>79</v>
      </c>
      <c r="B71" s="23">
        <f t="shared" si="0"/>
        <v>0.17774893703927652</v>
      </c>
      <c r="C71" s="23">
        <f t="shared" si="1"/>
        <v>0.67651049804161945</v>
      </c>
      <c r="D71" s="35">
        <f t="shared" si="2"/>
        <v>0.85425943508089597</v>
      </c>
    </row>
    <row r="72" spans="1:4" x14ac:dyDescent="0.3">
      <c r="A72" s="21" t="s">
        <v>89</v>
      </c>
      <c r="B72" s="23">
        <f t="shared" si="0"/>
        <v>0.19729059401807578</v>
      </c>
      <c r="C72" s="23">
        <f t="shared" si="1"/>
        <v>0.91357651831746212</v>
      </c>
      <c r="D72" s="35">
        <f t="shared" si="2"/>
        <v>1.1108671123355378</v>
      </c>
    </row>
    <row r="73" spans="1:4" x14ac:dyDescent="0.3">
      <c r="A73" s="21" t="s">
        <v>74</v>
      </c>
      <c r="B73" s="23">
        <f t="shared" si="0"/>
        <v>0.33560892782477836</v>
      </c>
      <c r="C73" s="23">
        <f t="shared" si="1"/>
        <v>0.73034473824558821</v>
      </c>
      <c r="D73" s="35">
        <f t="shared" si="2"/>
        <v>1.0659536660703666</v>
      </c>
    </row>
    <row r="74" spans="1:4" x14ac:dyDescent="0.3">
      <c r="A74" s="21" t="s">
        <v>63</v>
      </c>
      <c r="B74" s="23">
        <f t="shared" si="0"/>
        <v>0.34616985806385991</v>
      </c>
      <c r="C74" s="23">
        <f t="shared" si="1"/>
        <v>0.65681508541276934</v>
      </c>
      <c r="D74" s="35">
        <f t="shared" si="2"/>
        <v>1.0029849434766294</v>
      </c>
    </row>
    <row r="75" spans="1:4" x14ac:dyDescent="0.3">
      <c r="A75" s="21" t="s">
        <v>41</v>
      </c>
      <c r="B75" s="23">
        <f t="shared" si="0"/>
        <v>0.39315479395731695</v>
      </c>
      <c r="C75" s="23">
        <f t="shared" si="1"/>
        <v>0.67264172567353708</v>
      </c>
      <c r="D75" s="35">
        <f t="shared" si="2"/>
        <v>1.0657965196308541</v>
      </c>
    </row>
    <row r="76" spans="1:4" x14ac:dyDescent="0.3">
      <c r="A76" s="21" t="s">
        <v>66</v>
      </c>
      <c r="B76" s="23">
        <f t="shared" si="0"/>
        <v>0.41335327269082667</v>
      </c>
      <c r="C76" s="23">
        <f t="shared" si="1"/>
        <v>0.38810364969969924</v>
      </c>
      <c r="D76" s="35">
        <f t="shared" si="2"/>
        <v>0.80145692239052591</v>
      </c>
    </row>
    <row r="77" spans="1:4" x14ac:dyDescent="0.3">
      <c r="A77" s="21" t="s">
        <v>46</v>
      </c>
      <c r="B77" s="23">
        <f t="shared" si="0"/>
        <v>0.45139159599014167</v>
      </c>
      <c r="C77" s="23">
        <f t="shared" si="1"/>
        <v>0.7184638508226292</v>
      </c>
      <c r="D77" s="35">
        <f t="shared" si="2"/>
        <v>1.1698554468127709</v>
      </c>
    </row>
    <row r="78" spans="1:4" x14ac:dyDescent="0.3">
      <c r="A78" s="21" t="s">
        <v>53</v>
      </c>
      <c r="B78" s="23">
        <f t="shared" si="0"/>
        <v>0.47291601982172415</v>
      </c>
      <c r="C78" s="23">
        <f t="shared" si="1"/>
        <v>0.48440165570722787</v>
      </c>
      <c r="D78" s="35">
        <f t="shared" si="2"/>
        <v>0.95731767552895208</v>
      </c>
    </row>
    <row r="79" spans="1:4" x14ac:dyDescent="0.3">
      <c r="A79" s="21" t="s">
        <v>59</v>
      </c>
      <c r="B79" s="23">
        <f t="shared" si="0"/>
        <v>0.47379615284878079</v>
      </c>
      <c r="C79" s="23">
        <f t="shared" si="1"/>
        <v>0.66971984585887978</v>
      </c>
      <c r="D79" s="35">
        <f t="shared" si="2"/>
        <v>1.1435159987076606</v>
      </c>
    </row>
    <row r="80" spans="1:4" x14ac:dyDescent="0.3">
      <c r="A80" s="21" t="s">
        <v>45</v>
      </c>
      <c r="B80" s="23">
        <f t="shared" si="0"/>
        <v>0.61860473834736263</v>
      </c>
      <c r="C80" s="23">
        <f t="shared" si="1"/>
        <v>0.51453702503496457</v>
      </c>
      <c r="D80" s="35">
        <f t="shared" si="2"/>
        <v>1.1331417633823273</v>
      </c>
    </row>
    <row r="81" spans="1:4" x14ac:dyDescent="0.3">
      <c r="A81" s="21" t="s">
        <v>51</v>
      </c>
      <c r="B81" s="23">
        <f t="shared" si="0"/>
        <v>0.6208167764005339</v>
      </c>
      <c r="C81" s="23">
        <f t="shared" si="1"/>
        <v>0.5541851126593188</v>
      </c>
      <c r="D81" s="35">
        <f t="shared" si="2"/>
        <v>1.1750018890598528</v>
      </c>
    </row>
    <row r="82" spans="1:4" x14ac:dyDescent="0.3">
      <c r="A82" s="21" t="s">
        <v>50</v>
      </c>
      <c r="B82" s="23">
        <f t="shared" si="0"/>
        <v>0.645173572452025</v>
      </c>
      <c r="C82" s="23">
        <f t="shared" si="1"/>
        <v>0.47055235073698687</v>
      </c>
      <c r="D82" s="35">
        <f t="shared" si="2"/>
        <v>1.1157259231890118</v>
      </c>
    </row>
    <row r="83" spans="1:4" x14ac:dyDescent="0.3">
      <c r="A83" s="21" t="s">
        <v>47</v>
      </c>
      <c r="B83" s="23">
        <f t="shared" si="0"/>
        <v>0.66980253066179651</v>
      </c>
      <c r="C83" s="23">
        <f t="shared" si="1"/>
        <v>0.62359418949731216</v>
      </c>
      <c r="D83" s="35">
        <f t="shared" si="2"/>
        <v>1.2933967201591088</v>
      </c>
    </row>
    <row r="84" spans="1:4" x14ac:dyDescent="0.3">
      <c r="A84" s="21" t="s">
        <v>44</v>
      </c>
      <c r="B84" s="23">
        <f t="shared" si="0"/>
        <v>0.71287793057160931</v>
      </c>
      <c r="C84" s="23">
        <f t="shared" si="1"/>
        <v>0.53361579384285585</v>
      </c>
      <c r="D84" s="35">
        <f t="shared" si="2"/>
        <v>1.2464937244144652</v>
      </c>
    </row>
    <row r="85" spans="1:4" x14ac:dyDescent="0.3">
      <c r="A85" s="21" t="s">
        <v>58</v>
      </c>
      <c r="B85" s="23">
        <f t="shared" si="0"/>
        <v>0.7325158701236294</v>
      </c>
      <c r="C85" s="23">
        <f t="shared" si="1"/>
        <v>0.37803545412120282</v>
      </c>
      <c r="D85" s="35">
        <f t="shared" si="2"/>
        <v>1.1105513242448322</v>
      </c>
    </row>
    <row r="86" spans="1:4" x14ac:dyDescent="0.3">
      <c r="A86" s="21" t="s">
        <v>68</v>
      </c>
      <c r="B86" s="23">
        <f t="shared" si="0"/>
        <v>0.7430362808375639</v>
      </c>
      <c r="C86" s="23">
        <f t="shared" si="1"/>
        <v>0.49347282278862004</v>
      </c>
      <c r="D86" s="35">
        <f t="shared" si="2"/>
        <v>1.2365091036261839</v>
      </c>
    </row>
    <row r="87" spans="1:4" x14ac:dyDescent="0.3">
      <c r="A87" s="21" t="s">
        <v>57</v>
      </c>
      <c r="B87" s="23">
        <f t="shared" si="0"/>
        <v>0.74990076549159268</v>
      </c>
      <c r="C87" s="23">
        <f t="shared" si="1"/>
        <v>0.32844335974727445</v>
      </c>
      <c r="D87" s="35">
        <f t="shared" si="2"/>
        <v>1.0783441252388672</v>
      </c>
    </row>
    <row r="88" spans="1:4" x14ac:dyDescent="0.3">
      <c r="A88" s="21" t="s">
        <v>52</v>
      </c>
      <c r="B88" s="23">
        <f t="shared" si="0"/>
        <v>0.80048532123079841</v>
      </c>
      <c r="C88" s="23">
        <f t="shared" si="1"/>
        <v>0.25594358017424546</v>
      </c>
      <c r="D88" s="35">
        <f t="shared" si="2"/>
        <v>1.0564289014050439</v>
      </c>
    </row>
    <row r="89" spans="1:4" x14ac:dyDescent="0.3">
      <c r="A89" s="21" t="s">
        <v>64</v>
      </c>
      <c r="B89" s="23">
        <f t="shared" si="0"/>
        <v>0.8137480024480378</v>
      </c>
      <c r="C89" s="23">
        <f t="shared" si="1"/>
        <v>0.23378282385165733</v>
      </c>
      <c r="D89" s="35">
        <f t="shared" si="2"/>
        <v>1.0475308262996952</v>
      </c>
    </row>
    <row r="90" spans="1:4" x14ac:dyDescent="0.3">
      <c r="A90" s="21" t="s">
        <v>71</v>
      </c>
      <c r="B90" s="23">
        <f t="shared" si="0"/>
        <v>0.85658627990520575</v>
      </c>
      <c r="C90" s="23">
        <f t="shared" si="1"/>
        <v>0.61239914422075625</v>
      </c>
      <c r="D90" s="35">
        <f t="shared" si="2"/>
        <v>1.4689854241259619</v>
      </c>
    </row>
    <row r="91" spans="1:4" ht="15" thickBot="1" x14ac:dyDescent="0.35">
      <c r="A91" s="22" t="s">
        <v>62</v>
      </c>
      <c r="B91" s="24">
        <f t="shared" si="0"/>
        <v>0.97017882198063377</v>
      </c>
      <c r="C91" s="24">
        <f t="shared" si="1"/>
        <v>0.10163198068118745</v>
      </c>
      <c r="D91" s="36">
        <f t="shared" si="2"/>
        <v>1.0718108026618212</v>
      </c>
    </row>
    <row r="94" spans="1:4" ht="15" thickBot="1" x14ac:dyDescent="0.35"/>
    <row r="95" spans="1:4" x14ac:dyDescent="0.3">
      <c r="A95" s="332" t="s">
        <v>119</v>
      </c>
      <c r="B95" s="333"/>
      <c r="C95" s="333"/>
      <c r="D95" s="334"/>
    </row>
    <row r="96" spans="1:4" x14ac:dyDescent="0.3">
      <c r="A96" s="25" t="s">
        <v>0</v>
      </c>
      <c r="B96" s="37" t="s">
        <v>152</v>
      </c>
      <c r="C96" s="37" t="s">
        <v>149</v>
      </c>
      <c r="D96" s="38"/>
    </row>
    <row r="97" spans="1:4" x14ac:dyDescent="0.3">
      <c r="A97" s="25" t="s">
        <v>76</v>
      </c>
      <c r="B97" s="39">
        <f>B67</f>
        <v>0.12740238894994382</v>
      </c>
      <c r="C97" s="39">
        <f>C67</f>
        <v>0.44235806672899669</v>
      </c>
      <c r="D97" s="38"/>
    </row>
    <row r="98" spans="1:4" x14ac:dyDescent="0.3">
      <c r="A98" s="25" t="s">
        <v>128</v>
      </c>
      <c r="B98" s="39">
        <f t="shared" ref="B98:C113" si="3">B68</f>
        <v>0.16429909631931791</v>
      </c>
      <c r="C98" s="39">
        <f t="shared" si="3"/>
        <v>0.91011369986634094</v>
      </c>
      <c r="D98" s="38"/>
    </row>
    <row r="99" spans="1:4" x14ac:dyDescent="0.3">
      <c r="A99" s="25" t="s">
        <v>127</v>
      </c>
      <c r="B99" s="39">
        <f t="shared" si="3"/>
        <v>0.17119417602855161</v>
      </c>
      <c r="C99" s="39">
        <f t="shared" si="3"/>
        <v>0.76488565388796426</v>
      </c>
      <c r="D99" s="38"/>
    </row>
    <row r="100" spans="1:4" x14ac:dyDescent="0.3">
      <c r="A100" s="25" t="s">
        <v>130</v>
      </c>
      <c r="B100" s="39">
        <f t="shared" si="3"/>
        <v>0.17478950243333741</v>
      </c>
      <c r="C100" s="39">
        <f t="shared" si="3"/>
        <v>0.63241186379933412</v>
      </c>
      <c r="D100" s="38"/>
    </row>
    <row r="101" spans="1:4" x14ac:dyDescent="0.3">
      <c r="A101" s="25" t="s">
        <v>150</v>
      </c>
      <c r="B101" s="39">
        <f t="shared" si="3"/>
        <v>0.17774893703927652</v>
      </c>
      <c r="C101" s="39">
        <f t="shared" si="3"/>
        <v>0.67651049804161945</v>
      </c>
      <c r="D101" s="38"/>
    </row>
    <row r="102" spans="1:4" x14ac:dyDescent="0.3">
      <c r="A102" s="25" t="s">
        <v>123</v>
      </c>
      <c r="B102" s="39">
        <f t="shared" si="3"/>
        <v>0.19729059401807578</v>
      </c>
      <c r="C102" s="39">
        <f t="shared" si="3"/>
        <v>0.91357651831746212</v>
      </c>
      <c r="D102" s="38"/>
    </row>
    <row r="103" spans="1:4" x14ac:dyDescent="0.3">
      <c r="A103" s="25" t="s">
        <v>126</v>
      </c>
      <c r="B103" s="39">
        <f t="shared" si="3"/>
        <v>0.33560892782477836</v>
      </c>
      <c r="C103" s="39">
        <f t="shared" si="3"/>
        <v>0.73034473824558821</v>
      </c>
      <c r="D103" s="38"/>
    </row>
    <row r="104" spans="1:4" x14ac:dyDescent="0.3">
      <c r="A104" s="25" t="s">
        <v>131</v>
      </c>
      <c r="B104" s="39">
        <f t="shared" si="3"/>
        <v>0.34616985806385991</v>
      </c>
      <c r="C104" s="39">
        <f t="shared" si="3"/>
        <v>0.65681508541276934</v>
      </c>
      <c r="D104" s="38"/>
    </row>
    <row r="105" spans="1:4" x14ac:dyDescent="0.3">
      <c r="A105" s="25" t="s">
        <v>41</v>
      </c>
      <c r="B105" s="39">
        <f t="shared" si="3"/>
        <v>0.39315479395731695</v>
      </c>
      <c r="C105" s="39">
        <f t="shared" si="3"/>
        <v>0.67264172567353708</v>
      </c>
      <c r="D105" s="38"/>
    </row>
    <row r="106" spans="1:4" x14ac:dyDescent="0.3">
      <c r="A106" s="25" t="s">
        <v>66</v>
      </c>
      <c r="B106" s="39">
        <f t="shared" si="3"/>
        <v>0.41335327269082667</v>
      </c>
      <c r="C106" s="39">
        <f t="shared" si="3"/>
        <v>0.38810364969969924</v>
      </c>
      <c r="D106" s="38"/>
    </row>
    <row r="107" spans="1:4" x14ac:dyDescent="0.3">
      <c r="A107" s="25" t="s">
        <v>46</v>
      </c>
      <c r="B107" s="39">
        <f t="shared" si="3"/>
        <v>0.45139159599014167</v>
      </c>
      <c r="C107" s="39">
        <f t="shared" si="3"/>
        <v>0.7184638508226292</v>
      </c>
      <c r="D107" s="38"/>
    </row>
    <row r="108" spans="1:4" x14ac:dyDescent="0.3">
      <c r="A108" s="25" t="s">
        <v>53</v>
      </c>
      <c r="B108" s="39">
        <f t="shared" si="3"/>
        <v>0.47291601982172415</v>
      </c>
      <c r="C108" s="39">
        <f t="shared" si="3"/>
        <v>0.48440165570722787</v>
      </c>
      <c r="D108" s="38"/>
    </row>
    <row r="109" spans="1:4" x14ac:dyDescent="0.3">
      <c r="A109" s="25" t="s">
        <v>59</v>
      </c>
      <c r="B109" s="39">
        <f t="shared" si="3"/>
        <v>0.47379615284878079</v>
      </c>
      <c r="C109" s="39">
        <f t="shared" si="3"/>
        <v>0.66971984585887978</v>
      </c>
      <c r="D109" s="38"/>
    </row>
    <row r="110" spans="1:4" x14ac:dyDescent="0.3">
      <c r="A110" s="25" t="s">
        <v>45</v>
      </c>
      <c r="B110" s="39">
        <f t="shared" si="3"/>
        <v>0.61860473834736263</v>
      </c>
      <c r="C110" s="39">
        <f t="shared" si="3"/>
        <v>0.51453702503496457</v>
      </c>
      <c r="D110" s="38"/>
    </row>
    <row r="111" spans="1:4" x14ac:dyDescent="0.3">
      <c r="A111" s="25" t="s">
        <v>124</v>
      </c>
      <c r="B111" s="39">
        <f t="shared" si="3"/>
        <v>0.6208167764005339</v>
      </c>
      <c r="C111" s="39">
        <f t="shared" si="3"/>
        <v>0.5541851126593188</v>
      </c>
      <c r="D111" s="38"/>
    </row>
    <row r="112" spans="1:4" x14ac:dyDescent="0.3">
      <c r="A112" s="25" t="s">
        <v>50</v>
      </c>
      <c r="B112" s="39">
        <f t="shared" si="3"/>
        <v>0.645173572452025</v>
      </c>
      <c r="C112" s="39">
        <f t="shared" si="3"/>
        <v>0.47055235073698687</v>
      </c>
      <c r="D112" s="38"/>
    </row>
    <row r="113" spans="1:4" x14ac:dyDescent="0.3">
      <c r="A113" s="25" t="s">
        <v>47</v>
      </c>
      <c r="B113" s="39">
        <f t="shared" si="3"/>
        <v>0.66980253066179651</v>
      </c>
      <c r="C113" s="39">
        <f t="shared" si="3"/>
        <v>0.62359418949731216</v>
      </c>
      <c r="D113" s="38"/>
    </row>
    <row r="114" spans="1:4" x14ac:dyDescent="0.3">
      <c r="A114" s="25" t="s">
        <v>44</v>
      </c>
      <c r="B114" s="39">
        <f t="shared" ref="B114:C121" si="4">B84</f>
        <v>0.71287793057160931</v>
      </c>
      <c r="C114" s="39">
        <f t="shared" si="4"/>
        <v>0.53361579384285585</v>
      </c>
      <c r="D114" s="38"/>
    </row>
    <row r="115" spans="1:4" x14ac:dyDescent="0.3">
      <c r="A115" s="25" t="s">
        <v>58</v>
      </c>
      <c r="B115" s="39">
        <f t="shared" si="4"/>
        <v>0.7325158701236294</v>
      </c>
      <c r="C115" s="39">
        <f t="shared" si="4"/>
        <v>0.37803545412120282</v>
      </c>
      <c r="D115" s="38"/>
    </row>
    <row r="116" spans="1:4" x14ac:dyDescent="0.3">
      <c r="A116" s="25" t="s">
        <v>125</v>
      </c>
      <c r="B116" s="39">
        <f t="shared" si="4"/>
        <v>0.7430362808375639</v>
      </c>
      <c r="C116" s="39">
        <f t="shared" si="4"/>
        <v>0.49347282278862004</v>
      </c>
      <c r="D116" s="38"/>
    </row>
    <row r="117" spans="1:4" x14ac:dyDescent="0.3">
      <c r="A117" s="25" t="s">
        <v>129</v>
      </c>
      <c r="B117" s="39">
        <f t="shared" si="4"/>
        <v>0.74990076549159268</v>
      </c>
      <c r="C117" s="39">
        <f t="shared" si="4"/>
        <v>0.32844335974727445</v>
      </c>
      <c r="D117" s="38"/>
    </row>
    <row r="118" spans="1:4" x14ac:dyDescent="0.3">
      <c r="A118" s="25" t="s">
        <v>52</v>
      </c>
      <c r="B118" s="39">
        <f t="shared" si="4"/>
        <v>0.80048532123079841</v>
      </c>
      <c r="C118" s="39">
        <f t="shared" si="4"/>
        <v>0.25594358017424546</v>
      </c>
      <c r="D118" s="38"/>
    </row>
    <row r="119" spans="1:4" x14ac:dyDescent="0.3">
      <c r="A119" s="25" t="s">
        <v>148</v>
      </c>
      <c r="B119" s="39">
        <f t="shared" si="4"/>
        <v>0.8137480024480378</v>
      </c>
      <c r="C119" s="39">
        <f t="shared" si="4"/>
        <v>0.23378282385165733</v>
      </c>
      <c r="D119" s="38"/>
    </row>
    <row r="120" spans="1:4" x14ac:dyDescent="0.3">
      <c r="A120" s="25" t="s">
        <v>71</v>
      </c>
      <c r="B120" s="39">
        <f t="shared" si="4"/>
        <v>0.85658627990520575</v>
      </c>
      <c r="C120" s="39">
        <f t="shared" si="4"/>
        <v>0.61239914422075625</v>
      </c>
      <c r="D120" s="38"/>
    </row>
    <row r="121" spans="1:4" ht="15" thickBot="1" x14ac:dyDescent="0.35">
      <c r="A121" s="26" t="s">
        <v>62</v>
      </c>
      <c r="B121" s="40">
        <f>B91</f>
        <v>0.97017882198063377</v>
      </c>
      <c r="C121" s="40">
        <f t="shared" si="4"/>
        <v>0.10163198068118745</v>
      </c>
      <c r="D121" s="41"/>
    </row>
    <row r="148" spans="10:25" ht="15" customHeight="1" x14ac:dyDescent="0.3">
      <c r="J148" s="294" t="s">
        <v>151</v>
      </c>
      <c r="K148" s="295"/>
      <c r="L148" s="295"/>
      <c r="M148" s="295"/>
      <c r="N148" s="295"/>
      <c r="O148" s="295"/>
      <c r="P148" s="295"/>
      <c r="Q148" s="295"/>
      <c r="R148" s="295"/>
      <c r="S148" s="295"/>
      <c r="T148" s="295"/>
      <c r="U148" s="295"/>
      <c r="V148" s="295"/>
      <c r="W148" s="295"/>
      <c r="X148" s="295"/>
      <c r="Y148" s="295"/>
    </row>
    <row r="149" spans="10:25" x14ac:dyDescent="0.3">
      <c r="J149" s="295"/>
      <c r="K149" s="295"/>
      <c r="L149" s="295"/>
      <c r="M149" s="295"/>
      <c r="N149" s="295"/>
      <c r="O149" s="295"/>
      <c r="P149" s="295"/>
      <c r="Q149" s="295"/>
      <c r="R149" s="295"/>
      <c r="S149" s="295"/>
      <c r="T149" s="295"/>
      <c r="U149" s="295"/>
      <c r="V149" s="295"/>
      <c r="W149" s="295"/>
      <c r="X149" s="295"/>
      <c r="Y149" s="295"/>
    </row>
    <row r="150" spans="10:25" x14ac:dyDescent="0.3">
      <c r="J150" s="295"/>
      <c r="K150" s="295"/>
      <c r="L150" s="295"/>
      <c r="M150" s="295"/>
      <c r="N150" s="295"/>
      <c r="O150" s="295"/>
      <c r="P150" s="295"/>
      <c r="Q150" s="295"/>
      <c r="R150" s="295"/>
      <c r="S150" s="295"/>
      <c r="T150" s="295"/>
      <c r="U150" s="295"/>
      <c r="V150" s="295"/>
      <c r="W150" s="295"/>
      <c r="X150" s="295"/>
      <c r="Y150" s="295"/>
    </row>
    <row r="151" spans="10:25" x14ac:dyDescent="0.3">
      <c r="J151" s="295"/>
      <c r="K151" s="295"/>
      <c r="L151" s="295"/>
      <c r="M151" s="295"/>
      <c r="N151" s="295"/>
      <c r="O151" s="295"/>
      <c r="P151" s="295"/>
      <c r="Q151" s="295"/>
      <c r="R151" s="295"/>
      <c r="S151" s="295"/>
      <c r="T151" s="295"/>
      <c r="U151" s="295"/>
      <c r="V151" s="295"/>
      <c r="W151" s="295"/>
      <c r="X151" s="295"/>
      <c r="Y151" s="295"/>
    </row>
    <row r="152" spans="10:25" x14ac:dyDescent="0.3">
      <c r="J152" s="295"/>
      <c r="K152" s="295"/>
      <c r="L152" s="295"/>
      <c r="M152" s="295"/>
      <c r="N152" s="295"/>
      <c r="O152" s="295"/>
      <c r="P152" s="295"/>
      <c r="Q152" s="295"/>
      <c r="R152" s="295"/>
      <c r="S152" s="295"/>
      <c r="T152" s="295"/>
      <c r="U152" s="295"/>
      <c r="V152" s="295"/>
      <c r="W152" s="295"/>
      <c r="X152" s="295"/>
      <c r="Y152" s="295"/>
    </row>
    <row r="153" spans="10:25" x14ac:dyDescent="0.3">
      <c r="J153" s="295"/>
      <c r="K153" s="295"/>
      <c r="L153" s="295"/>
      <c r="M153" s="295"/>
      <c r="N153" s="295"/>
      <c r="O153" s="295"/>
      <c r="P153" s="295"/>
      <c r="Q153" s="295"/>
      <c r="R153" s="295"/>
      <c r="S153" s="295"/>
      <c r="T153" s="295"/>
      <c r="U153" s="295"/>
      <c r="V153" s="295"/>
      <c r="W153" s="295"/>
      <c r="X153" s="295"/>
      <c r="Y153" s="295"/>
    </row>
    <row r="154" spans="10:25" x14ac:dyDescent="0.3">
      <c r="J154" s="295"/>
      <c r="K154" s="295"/>
      <c r="L154" s="295"/>
      <c r="M154" s="295"/>
      <c r="N154" s="295"/>
      <c r="O154" s="295"/>
      <c r="P154" s="295"/>
      <c r="Q154" s="295"/>
      <c r="R154" s="295"/>
      <c r="S154" s="295"/>
      <c r="T154" s="295"/>
      <c r="U154" s="295"/>
      <c r="V154" s="295"/>
      <c r="W154" s="295"/>
      <c r="X154" s="295"/>
      <c r="Y154" s="295"/>
    </row>
    <row r="155" spans="10:25" x14ac:dyDescent="0.3">
      <c r="J155" s="295"/>
      <c r="K155" s="295"/>
      <c r="L155" s="295"/>
      <c r="M155" s="295"/>
      <c r="N155" s="295"/>
      <c r="O155" s="295"/>
      <c r="P155" s="295"/>
      <c r="Q155" s="295"/>
      <c r="R155" s="295"/>
      <c r="S155" s="295"/>
      <c r="T155" s="295"/>
      <c r="U155" s="295"/>
      <c r="V155" s="295"/>
      <c r="W155" s="295"/>
      <c r="X155" s="295"/>
      <c r="Y155" s="295"/>
    </row>
    <row r="156" spans="10:25" x14ac:dyDescent="0.3">
      <c r="J156" s="295"/>
      <c r="K156" s="295"/>
      <c r="L156" s="295"/>
      <c r="M156" s="295"/>
      <c r="N156" s="295"/>
      <c r="O156" s="295"/>
      <c r="P156" s="295"/>
      <c r="Q156" s="295"/>
      <c r="R156" s="295"/>
      <c r="S156" s="295"/>
      <c r="T156" s="295"/>
      <c r="U156" s="295"/>
      <c r="V156" s="295"/>
      <c r="W156" s="295"/>
      <c r="X156" s="295"/>
      <c r="Y156" s="295"/>
    </row>
  </sheetData>
  <mergeCells count="4">
    <mergeCell ref="A34:D34"/>
    <mergeCell ref="A65:D65"/>
    <mergeCell ref="A95:D95"/>
    <mergeCell ref="J148:Y156"/>
  </mergeCell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B3887-5B8C-43D7-942D-B8A7C28D820F}">
  <sheetPr codeName="Sheet14">
    <tabColor rgb="FFC00000"/>
  </sheetPr>
  <dimension ref="A1:Y156"/>
  <sheetViews>
    <sheetView topLeftCell="C70" zoomScale="40" zoomScaleNormal="40" workbookViewId="0">
      <selection activeCell="J148" sqref="J148:Y156"/>
    </sheetView>
  </sheetViews>
  <sheetFormatPr defaultRowHeight="14.4" x14ac:dyDescent="0.3"/>
  <cols>
    <col min="1" max="1" width="37" bestFit="1" customWidth="1"/>
    <col min="2" max="2" width="75.88671875" bestFit="1" customWidth="1"/>
    <col min="3" max="3" width="88.44140625" bestFit="1" customWidth="1"/>
    <col min="4" max="4" width="102.33203125" bestFit="1" customWidth="1"/>
    <col min="5" max="5" width="14.33203125" customWidth="1"/>
  </cols>
  <sheetData>
    <row r="1" spans="1:4" x14ac:dyDescent="0.3">
      <c r="A1" s="7" t="s">
        <v>105</v>
      </c>
      <c r="B1" t="s">
        <v>42</v>
      </c>
    </row>
    <row r="3" spans="1:4" x14ac:dyDescent="0.3">
      <c r="A3" s="7" t="s">
        <v>109</v>
      </c>
      <c r="B3" t="s">
        <v>110</v>
      </c>
      <c r="C3" t="s">
        <v>111</v>
      </c>
      <c r="D3" t="s">
        <v>112</v>
      </c>
    </row>
    <row r="4" spans="1:4" x14ac:dyDescent="0.3">
      <c r="A4" s="8" t="s">
        <v>51</v>
      </c>
      <c r="B4" s="9">
        <v>998.28769979983895</v>
      </c>
      <c r="C4" s="9">
        <v>619.75375171003998</v>
      </c>
      <c r="D4" s="9">
        <v>553.23618137998596</v>
      </c>
    </row>
    <row r="5" spans="1:4" x14ac:dyDescent="0.3">
      <c r="A5" s="8" t="s">
        <v>68</v>
      </c>
      <c r="B5" s="9">
        <v>463.77009963292898</v>
      </c>
      <c r="C5" s="9">
        <v>344.59800999491802</v>
      </c>
      <c r="D5" s="9">
        <v>228.85794019082101</v>
      </c>
    </row>
    <row r="6" spans="1:4" x14ac:dyDescent="0.3">
      <c r="A6" s="8" t="s">
        <v>57</v>
      </c>
      <c r="B6" s="9">
        <v>290.86049854024901</v>
      </c>
      <c r="C6" s="9">
        <v>218.11651050659901</v>
      </c>
      <c r="D6" s="9">
        <v>95.531199358326603</v>
      </c>
    </row>
    <row r="7" spans="1:4" x14ac:dyDescent="0.3">
      <c r="A7" s="8" t="s">
        <v>76</v>
      </c>
      <c r="B7" s="9">
        <v>273.427996565922</v>
      </c>
      <c r="C7" s="9">
        <v>34.835379968295499</v>
      </c>
      <c r="D7" s="9">
        <v>120.953079950484</v>
      </c>
    </row>
    <row r="8" spans="1:4" x14ac:dyDescent="0.3">
      <c r="A8" s="8" t="s">
        <v>46</v>
      </c>
      <c r="B8" s="9">
        <v>1394.36180373548</v>
      </c>
      <c r="C8" s="9">
        <v>629.40319997585095</v>
      </c>
      <c r="D8" s="9">
        <v>1001.79855095178</v>
      </c>
    </row>
    <row r="9" spans="1:4" x14ac:dyDescent="0.3">
      <c r="A9" s="8" t="s">
        <v>53</v>
      </c>
      <c r="B9" s="9">
        <v>728.05550140720902</v>
      </c>
      <c r="C9" s="9">
        <v>344.309109934807</v>
      </c>
      <c r="D9" s="9">
        <v>352.67129032840802</v>
      </c>
    </row>
    <row r="10" spans="1:4" x14ac:dyDescent="0.3">
      <c r="A10" s="8" t="s">
        <v>41</v>
      </c>
      <c r="B10" s="9">
        <v>745.112800195624</v>
      </c>
      <c r="C10" s="9">
        <v>292.94466943587003</v>
      </c>
      <c r="D10" s="9">
        <v>501.19395974502601</v>
      </c>
    </row>
    <row r="11" spans="1:4" x14ac:dyDescent="0.3">
      <c r="A11" s="8" t="s">
        <v>79</v>
      </c>
      <c r="B11" s="9">
        <v>273.02920033192697</v>
      </c>
      <c r="C11" s="9">
        <v>48.530650139683701</v>
      </c>
      <c r="D11" s="9">
        <v>184.70712029645699</v>
      </c>
    </row>
    <row r="12" spans="1:4" x14ac:dyDescent="0.3">
      <c r="A12" s="8" t="s">
        <v>86</v>
      </c>
      <c r="B12" s="9">
        <v>282.59220024537302</v>
      </c>
      <c r="C12" s="9">
        <v>49.394150072430797</v>
      </c>
      <c r="D12" s="9">
        <v>178.714660052331</v>
      </c>
    </row>
    <row r="13" spans="1:4" x14ac:dyDescent="0.3">
      <c r="A13" s="8" t="s">
        <v>47</v>
      </c>
      <c r="B13" s="9">
        <v>647.27880255957996</v>
      </c>
      <c r="C13" s="9">
        <v>433.54897999814398</v>
      </c>
      <c r="D13" s="9">
        <v>403.63930026093198</v>
      </c>
    </row>
    <row r="14" spans="1:4" x14ac:dyDescent="0.3">
      <c r="A14" s="8" t="s">
        <v>56</v>
      </c>
      <c r="B14" s="9">
        <v>408.752401113357</v>
      </c>
      <c r="C14" s="9">
        <v>67.157650121275907</v>
      </c>
      <c r="D14" s="9">
        <v>372.011160106528</v>
      </c>
    </row>
    <row r="15" spans="1:4" x14ac:dyDescent="0.3">
      <c r="A15" s="8" t="s">
        <v>74</v>
      </c>
      <c r="B15" s="9">
        <v>422.80919353607101</v>
      </c>
      <c r="C15" s="9">
        <v>141.8985401171</v>
      </c>
      <c r="D15" s="9">
        <v>308.79646978093001</v>
      </c>
    </row>
    <row r="16" spans="1:4" x14ac:dyDescent="0.3">
      <c r="A16" s="8" t="s">
        <v>66</v>
      </c>
      <c r="B16" s="9">
        <v>734.054500791593</v>
      </c>
      <c r="C16" s="9">
        <v>303.42383023563599</v>
      </c>
      <c r="D16" s="9">
        <v>284.88923083570802</v>
      </c>
    </row>
    <row r="17" spans="1:4" x14ac:dyDescent="0.3">
      <c r="A17" s="8" t="s">
        <v>45</v>
      </c>
      <c r="B17" s="9">
        <v>1515.71920346499</v>
      </c>
      <c r="C17" s="9">
        <v>937.63108126753298</v>
      </c>
      <c r="D17" s="9">
        <v>779.89364973924205</v>
      </c>
    </row>
    <row r="18" spans="1:4" x14ac:dyDescent="0.3">
      <c r="A18" s="8" t="s">
        <v>63</v>
      </c>
      <c r="B18" s="9">
        <v>526.54959889187</v>
      </c>
      <c r="C18" s="9">
        <v>182.275599911981</v>
      </c>
      <c r="D18" s="9">
        <v>345.84571977022301</v>
      </c>
    </row>
    <row r="19" spans="1:4" x14ac:dyDescent="0.3">
      <c r="A19" s="8" t="s">
        <v>71</v>
      </c>
      <c r="B19" s="9">
        <v>827.82240033784899</v>
      </c>
      <c r="C19" s="9">
        <v>709.10131032759602</v>
      </c>
      <c r="D19" s="9">
        <v>506.957729533671</v>
      </c>
    </row>
    <row r="20" spans="1:4" x14ac:dyDescent="0.3">
      <c r="A20" s="8" t="s">
        <v>52</v>
      </c>
      <c r="B20" s="9">
        <v>2006.31619534573</v>
      </c>
      <c r="C20" s="9">
        <v>1606.02666412188</v>
      </c>
      <c r="D20" s="9">
        <v>513.50374999835697</v>
      </c>
    </row>
    <row r="21" spans="1:4" x14ac:dyDescent="0.3">
      <c r="A21" s="8" t="s">
        <v>89</v>
      </c>
      <c r="B21" s="9">
        <v>297.367800491862</v>
      </c>
      <c r="C21" s="9">
        <v>58.667870000888101</v>
      </c>
      <c r="D21" s="9">
        <v>271.668239833077</v>
      </c>
    </row>
    <row r="22" spans="1:4" x14ac:dyDescent="0.3">
      <c r="A22" s="8" t="s">
        <v>59</v>
      </c>
      <c r="B22" s="9">
        <v>234.47929932647801</v>
      </c>
      <c r="C22" s="9">
        <v>111.09538994356301</v>
      </c>
      <c r="D22" s="9">
        <v>157.03544020202699</v>
      </c>
    </row>
    <row r="23" spans="1:4" x14ac:dyDescent="0.3">
      <c r="A23" s="8" t="s">
        <v>62</v>
      </c>
      <c r="B23" s="9">
        <v>4792.6915272164497</v>
      </c>
      <c r="C23" s="9">
        <v>4649.7678199914199</v>
      </c>
      <c r="D23" s="9">
        <v>487.09073270495298</v>
      </c>
    </row>
    <row r="24" spans="1:4" x14ac:dyDescent="0.3">
      <c r="A24" s="8" t="s">
        <v>50</v>
      </c>
      <c r="B24" s="9">
        <v>1221.0805013627</v>
      </c>
      <c r="C24" s="9">
        <v>787.80886931568295</v>
      </c>
      <c r="D24" s="9">
        <v>574.58230035531699</v>
      </c>
    </row>
    <row r="25" spans="1:4" x14ac:dyDescent="0.3">
      <c r="A25" s="8" t="s">
        <v>58</v>
      </c>
      <c r="B25" s="9">
        <v>477.75169719859701</v>
      </c>
      <c r="C25" s="9">
        <v>349.96070017647099</v>
      </c>
      <c r="D25" s="9">
        <v>180.60707980764701</v>
      </c>
    </row>
    <row r="26" spans="1:4" x14ac:dyDescent="0.3">
      <c r="A26" s="8" t="s">
        <v>95</v>
      </c>
      <c r="B26" s="9">
        <v>342.34850390846299</v>
      </c>
      <c r="C26" s="9">
        <v>58.608070041216699</v>
      </c>
      <c r="D26" s="9">
        <v>261.857459269591</v>
      </c>
    </row>
    <row r="27" spans="1:4" x14ac:dyDescent="0.3">
      <c r="A27" s="8" t="s">
        <v>64</v>
      </c>
      <c r="B27" s="9">
        <v>278.63950487714499</v>
      </c>
      <c r="C27" s="9">
        <v>226.74234049688701</v>
      </c>
      <c r="D27" s="9">
        <v>65.1411302868066</v>
      </c>
    </row>
    <row r="28" spans="1:4" x14ac:dyDescent="0.3">
      <c r="A28" s="8" t="s">
        <v>44</v>
      </c>
      <c r="B28" s="9">
        <v>969.14949913167902</v>
      </c>
      <c r="C28" s="9">
        <v>690.88528935550301</v>
      </c>
      <c r="D28" s="9">
        <v>517.15347933155704</v>
      </c>
    </row>
    <row r="29" spans="1:4" x14ac:dyDescent="0.3">
      <c r="A29" s="8" t="s">
        <v>113</v>
      </c>
      <c r="B29">
        <v>21152.308430008965</v>
      </c>
      <c r="C29">
        <v>13896.485437161271</v>
      </c>
      <c r="D29">
        <v>9248.3368540701867</v>
      </c>
    </row>
    <row r="34" spans="1:4" ht="15" thickBot="1" x14ac:dyDescent="0.35">
      <c r="A34" s="328" t="s">
        <v>114</v>
      </c>
      <c r="B34" s="328"/>
      <c r="C34" s="328"/>
      <c r="D34" s="328"/>
    </row>
    <row r="35" spans="1:4" x14ac:dyDescent="0.3">
      <c r="A35" s="29" t="s">
        <v>109</v>
      </c>
      <c r="B35" s="30" t="s">
        <v>110</v>
      </c>
      <c r="C35" s="30" t="s">
        <v>111</v>
      </c>
      <c r="D35" s="31" t="s">
        <v>112</v>
      </c>
    </row>
    <row r="36" spans="1:4" x14ac:dyDescent="0.3">
      <c r="A36" s="15" t="s">
        <v>51</v>
      </c>
      <c r="B36" s="16">
        <v>998.28769979983895</v>
      </c>
      <c r="C36" s="16">
        <v>619.75375171003998</v>
      </c>
      <c r="D36" s="17">
        <v>553.23618137998596</v>
      </c>
    </row>
    <row r="37" spans="1:4" x14ac:dyDescent="0.3">
      <c r="A37" s="15" t="s">
        <v>68</v>
      </c>
      <c r="B37" s="16">
        <v>463.77009963292898</v>
      </c>
      <c r="C37" s="16">
        <v>344.59800999491802</v>
      </c>
      <c r="D37" s="17">
        <v>228.85794019082101</v>
      </c>
    </row>
    <row r="38" spans="1:4" x14ac:dyDescent="0.3">
      <c r="A38" s="15" t="s">
        <v>57</v>
      </c>
      <c r="B38" s="16">
        <v>290.86049854024901</v>
      </c>
      <c r="C38" s="16">
        <v>218.11651050659901</v>
      </c>
      <c r="D38" s="17">
        <v>95.531199358326603</v>
      </c>
    </row>
    <row r="39" spans="1:4" x14ac:dyDescent="0.3">
      <c r="A39" s="15" t="s">
        <v>76</v>
      </c>
      <c r="B39" s="16">
        <v>273.427996565922</v>
      </c>
      <c r="C39" s="16">
        <v>34.835379968295499</v>
      </c>
      <c r="D39" s="17">
        <v>120.953079950484</v>
      </c>
    </row>
    <row r="40" spans="1:4" x14ac:dyDescent="0.3">
      <c r="A40" s="15" t="s">
        <v>46</v>
      </c>
      <c r="B40" s="16">
        <v>1394.36180373548</v>
      </c>
      <c r="C40" s="16">
        <v>629.40319997585095</v>
      </c>
      <c r="D40" s="17">
        <v>1001.79855095178</v>
      </c>
    </row>
    <row r="41" spans="1:4" x14ac:dyDescent="0.3">
      <c r="A41" s="15" t="s">
        <v>53</v>
      </c>
      <c r="B41" s="16">
        <v>728.05550140720902</v>
      </c>
      <c r="C41" s="16">
        <v>344.309109934807</v>
      </c>
      <c r="D41" s="17">
        <v>352.67129032840802</v>
      </c>
    </row>
    <row r="42" spans="1:4" x14ac:dyDescent="0.3">
      <c r="A42" s="15" t="s">
        <v>41</v>
      </c>
      <c r="B42" s="16">
        <v>745.112800195624</v>
      </c>
      <c r="C42" s="16">
        <v>292.94466943587003</v>
      </c>
      <c r="D42" s="17">
        <v>501.19395974502601</v>
      </c>
    </row>
    <row r="43" spans="1:4" x14ac:dyDescent="0.3">
      <c r="A43" s="15" t="s">
        <v>79</v>
      </c>
      <c r="B43" s="16">
        <v>273.02920033192697</v>
      </c>
      <c r="C43" s="16">
        <v>48.530650139683701</v>
      </c>
      <c r="D43" s="17">
        <v>184.70712029645699</v>
      </c>
    </row>
    <row r="44" spans="1:4" x14ac:dyDescent="0.3">
      <c r="A44" s="15" t="s">
        <v>86</v>
      </c>
      <c r="B44" s="16">
        <v>282.59220024537302</v>
      </c>
      <c r="C44" s="16">
        <v>49.394150072430797</v>
      </c>
      <c r="D44" s="17">
        <v>178.714660052331</v>
      </c>
    </row>
    <row r="45" spans="1:4" x14ac:dyDescent="0.3">
      <c r="A45" s="15" t="s">
        <v>47</v>
      </c>
      <c r="B45" s="16">
        <v>647.27880255957996</v>
      </c>
      <c r="C45" s="16">
        <v>433.54897999814398</v>
      </c>
      <c r="D45" s="17">
        <v>403.63930026093198</v>
      </c>
    </row>
    <row r="46" spans="1:4" x14ac:dyDescent="0.3">
      <c r="A46" s="15" t="s">
        <v>56</v>
      </c>
      <c r="B46" s="16">
        <v>408.752401113357</v>
      </c>
      <c r="C46" s="16">
        <v>67.157650121275907</v>
      </c>
      <c r="D46" s="17">
        <v>372.011160106528</v>
      </c>
    </row>
    <row r="47" spans="1:4" x14ac:dyDescent="0.3">
      <c r="A47" s="15" t="s">
        <v>74</v>
      </c>
      <c r="B47" s="16">
        <v>422.80919353607101</v>
      </c>
      <c r="C47" s="16">
        <v>141.8985401171</v>
      </c>
      <c r="D47" s="17">
        <v>308.79646978093001</v>
      </c>
    </row>
    <row r="48" spans="1:4" x14ac:dyDescent="0.3">
      <c r="A48" s="15" t="s">
        <v>66</v>
      </c>
      <c r="B48" s="16">
        <v>734.054500791593</v>
      </c>
      <c r="C48" s="16">
        <v>303.42383023563599</v>
      </c>
      <c r="D48" s="17">
        <v>284.88923083570802</v>
      </c>
    </row>
    <row r="49" spans="1:4" x14ac:dyDescent="0.3">
      <c r="A49" s="15" t="s">
        <v>45</v>
      </c>
      <c r="B49" s="16">
        <v>1515.71920346499</v>
      </c>
      <c r="C49" s="16">
        <v>937.63108126753298</v>
      </c>
      <c r="D49" s="17">
        <v>779.89364973924205</v>
      </c>
    </row>
    <row r="50" spans="1:4" x14ac:dyDescent="0.3">
      <c r="A50" s="15" t="s">
        <v>63</v>
      </c>
      <c r="B50" s="16">
        <v>526.54959889187</v>
      </c>
      <c r="C50" s="16">
        <v>182.275599911981</v>
      </c>
      <c r="D50" s="17">
        <v>345.84571977022301</v>
      </c>
    </row>
    <row r="51" spans="1:4" x14ac:dyDescent="0.3">
      <c r="A51" s="15" t="s">
        <v>71</v>
      </c>
      <c r="B51" s="16">
        <v>827.82240033784899</v>
      </c>
      <c r="C51" s="16">
        <v>709.10131032759602</v>
      </c>
      <c r="D51" s="17">
        <v>506.957729533671</v>
      </c>
    </row>
    <row r="52" spans="1:4" x14ac:dyDescent="0.3">
      <c r="A52" s="15" t="s">
        <v>52</v>
      </c>
      <c r="B52" s="16">
        <v>2006.31619534573</v>
      </c>
      <c r="C52" s="16">
        <v>1606.02666412188</v>
      </c>
      <c r="D52" s="17">
        <v>513.50374999835697</v>
      </c>
    </row>
    <row r="53" spans="1:4" x14ac:dyDescent="0.3">
      <c r="A53" s="15" t="s">
        <v>89</v>
      </c>
      <c r="B53" s="16">
        <v>297.367800491862</v>
      </c>
      <c r="C53" s="16">
        <v>58.667870000888101</v>
      </c>
      <c r="D53" s="17">
        <v>271.668239833077</v>
      </c>
    </row>
    <row r="54" spans="1:4" x14ac:dyDescent="0.3">
      <c r="A54" s="15" t="s">
        <v>59</v>
      </c>
      <c r="B54" s="16">
        <v>234.47929932647801</v>
      </c>
      <c r="C54" s="16">
        <v>111.09538994356301</v>
      </c>
      <c r="D54" s="17">
        <v>157.03544020202699</v>
      </c>
    </row>
    <row r="55" spans="1:4" x14ac:dyDescent="0.3">
      <c r="A55" s="15" t="s">
        <v>62</v>
      </c>
      <c r="B55" s="16">
        <v>4792.6915272164497</v>
      </c>
      <c r="C55" s="16">
        <v>4649.7678199914199</v>
      </c>
      <c r="D55" s="17">
        <v>487.09073270495298</v>
      </c>
    </row>
    <row r="56" spans="1:4" x14ac:dyDescent="0.3">
      <c r="A56" s="15" t="s">
        <v>50</v>
      </c>
      <c r="B56" s="16">
        <v>1221.0805013627</v>
      </c>
      <c r="C56" s="16">
        <v>787.80886931568295</v>
      </c>
      <c r="D56" s="17">
        <v>574.58230035531699</v>
      </c>
    </row>
    <row r="57" spans="1:4" x14ac:dyDescent="0.3">
      <c r="A57" s="15" t="s">
        <v>58</v>
      </c>
      <c r="B57" s="16">
        <v>477.75169719859701</v>
      </c>
      <c r="C57" s="16">
        <v>349.96070017647099</v>
      </c>
      <c r="D57" s="17">
        <v>180.60707980764701</v>
      </c>
    </row>
    <row r="58" spans="1:4" x14ac:dyDescent="0.3">
      <c r="A58" s="15" t="s">
        <v>95</v>
      </c>
      <c r="B58" s="16">
        <v>342.34850390846299</v>
      </c>
      <c r="C58" s="16">
        <v>58.608070041216699</v>
      </c>
      <c r="D58" s="17">
        <v>261.857459269591</v>
      </c>
    </row>
    <row r="59" spans="1:4" x14ac:dyDescent="0.3">
      <c r="A59" s="15" t="s">
        <v>64</v>
      </c>
      <c r="B59" s="16">
        <v>278.63950487714499</v>
      </c>
      <c r="C59" s="16">
        <v>226.74234049688701</v>
      </c>
      <c r="D59" s="17">
        <v>65.1411302868066</v>
      </c>
    </row>
    <row r="60" spans="1:4" ht="15" thickBot="1" x14ac:dyDescent="0.35">
      <c r="A60" s="18" t="s">
        <v>44</v>
      </c>
      <c r="B60" s="19">
        <v>969.14949913167902</v>
      </c>
      <c r="C60" s="19">
        <v>690.88528935550301</v>
      </c>
      <c r="D60" s="20">
        <v>517.15347933155704</v>
      </c>
    </row>
    <row r="61" spans="1:4" x14ac:dyDescent="0.3">
      <c r="A61" s="27"/>
      <c r="B61" s="28"/>
      <c r="C61" s="28"/>
      <c r="D61" s="28"/>
    </row>
    <row r="64" spans="1:4" ht="15" thickBot="1" x14ac:dyDescent="0.35"/>
    <row r="65" spans="1:4" ht="15" thickBot="1" x14ac:dyDescent="0.35">
      <c r="A65" s="329" t="s">
        <v>115</v>
      </c>
      <c r="B65" s="330"/>
      <c r="C65" s="330"/>
      <c r="D65" s="331"/>
    </row>
    <row r="66" spans="1:4" x14ac:dyDescent="0.3">
      <c r="A66" s="32" t="s">
        <v>0</v>
      </c>
      <c r="B66" s="33" t="s">
        <v>116</v>
      </c>
      <c r="C66" s="33" t="s">
        <v>117</v>
      </c>
      <c r="D66" s="34" t="s">
        <v>118</v>
      </c>
    </row>
    <row r="67" spans="1:4" x14ac:dyDescent="0.3">
      <c r="A67" s="21" t="s">
        <v>76</v>
      </c>
      <c r="B67" s="23">
        <f t="shared" ref="B67:B91" si="0">(_xlfn.XLOOKUP($A67,$A$36:$A$60,$C$36:$C$60))/(_xlfn.XLOOKUP($A67,$A$36:$A$60,$B$36:$B$60))</f>
        <v>0.12740238894994382</v>
      </c>
      <c r="C67" s="23">
        <f t="shared" ref="C67:C91" si="1">(_xlfn.XLOOKUP($A67,$A$36:$A$60,$D$36:$D$60))/(_xlfn.XLOOKUP($A67,$A$36:$A$60,$B$36:$B$60))</f>
        <v>0.44235806672899669</v>
      </c>
      <c r="D67" s="35">
        <f t="shared" ref="D67:D91" si="2">SUM(B67:C67)</f>
        <v>0.56976045567894051</v>
      </c>
    </row>
    <row r="68" spans="1:4" x14ac:dyDescent="0.3">
      <c r="A68" s="21" t="s">
        <v>56</v>
      </c>
      <c r="B68" s="23">
        <f t="shared" si="0"/>
        <v>0.16429909631931791</v>
      </c>
      <c r="C68" s="23">
        <f t="shared" si="1"/>
        <v>0.91011369986634094</v>
      </c>
      <c r="D68" s="35">
        <f t="shared" si="2"/>
        <v>1.0744127961856589</v>
      </c>
    </row>
    <row r="69" spans="1:4" x14ac:dyDescent="0.3">
      <c r="A69" s="21" t="s">
        <v>95</v>
      </c>
      <c r="B69" s="23">
        <f t="shared" si="0"/>
        <v>0.17119417602855161</v>
      </c>
      <c r="C69" s="23">
        <f t="shared" si="1"/>
        <v>0.76488565388796426</v>
      </c>
      <c r="D69" s="35">
        <f t="shared" si="2"/>
        <v>0.93607982991651584</v>
      </c>
    </row>
    <row r="70" spans="1:4" x14ac:dyDescent="0.3">
      <c r="A70" s="21" t="s">
        <v>86</v>
      </c>
      <c r="B70" s="23">
        <f t="shared" si="0"/>
        <v>0.17478950243333741</v>
      </c>
      <c r="C70" s="23">
        <f t="shared" si="1"/>
        <v>0.63241186379933412</v>
      </c>
      <c r="D70" s="35">
        <f t="shared" si="2"/>
        <v>0.80720136623267158</v>
      </c>
    </row>
    <row r="71" spans="1:4" x14ac:dyDescent="0.3">
      <c r="A71" s="21" t="s">
        <v>79</v>
      </c>
      <c r="B71" s="23">
        <f t="shared" si="0"/>
        <v>0.17774893703927652</v>
      </c>
      <c r="C71" s="23">
        <f t="shared" si="1"/>
        <v>0.67651049804161945</v>
      </c>
      <c r="D71" s="35">
        <f t="shared" si="2"/>
        <v>0.85425943508089597</v>
      </c>
    </row>
    <row r="72" spans="1:4" x14ac:dyDescent="0.3">
      <c r="A72" s="21" t="s">
        <v>89</v>
      </c>
      <c r="B72" s="23">
        <f t="shared" si="0"/>
        <v>0.19729059401807578</v>
      </c>
      <c r="C72" s="23">
        <f t="shared" si="1"/>
        <v>0.91357651831746212</v>
      </c>
      <c r="D72" s="35">
        <f t="shared" si="2"/>
        <v>1.1108671123355378</v>
      </c>
    </row>
    <row r="73" spans="1:4" x14ac:dyDescent="0.3">
      <c r="A73" s="21" t="s">
        <v>74</v>
      </c>
      <c r="B73" s="23">
        <f t="shared" si="0"/>
        <v>0.33560892782477836</v>
      </c>
      <c r="C73" s="23">
        <f t="shared" si="1"/>
        <v>0.73034473824558821</v>
      </c>
      <c r="D73" s="35">
        <f t="shared" si="2"/>
        <v>1.0659536660703666</v>
      </c>
    </row>
    <row r="74" spans="1:4" x14ac:dyDescent="0.3">
      <c r="A74" s="21" t="s">
        <v>63</v>
      </c>
      <c r="B74" s="23">
        <f t="shared" si="0"/>
        <v>0.34616985806385991</v>
      </c>
      <c r="C74" s="23">
        <f t="shared" si="1"/>
        <v>0.65681508541276934</v>
      </c>
      <c r="D74" s="35">
        <f t="shared" si="2"/>
        <v>1.0029849434766294</v>
      </c>
    </row>
    <row r="75" spans="1:4" x14ac:dyDescent="0.3">
      <c r="A75" s="21" t="s">
        <v>41</v>
      </c>
      <c r="B75" s="23">
        <f t="shared" si="0"/>
        <v>0.39315479395731695</v>
      </c>
      <c r="C75" s="23">
        <f t="shared" si="1"/>
        <v>0.67264172567353708</v>
      </c>
      <c r="D75" s="35">
        <f t="shared" si="2"/>
        <v>1.0657965196308541</v>
      </c>
    </row>
    <row r="76" spans="1:4" x14ac:dyDescent="0.3">
      <c r="A76" s="21" t="s">
        <v>66</v>
      </c>
      <c r="B76" s="23">
        <f t="shared" si="0"/>
        <v>0.41335327269082667</v>
      </c>
      <c r="C76" s="23">
        <f t="shared" si="1"/>
        <v>0.38810364969969924</v>
      </c>
      <c r="D76" s="35">
        <f t="shared" si="2"/>
        <v>0.80145692239052591</v>
      </c>
    </row>
    <row r="77" spans="1:4" x14ac:dyDescent="0.3">
      <c r="A77" s="21" t="s">
        <v>46</v>
      </c>
      <c r="B77" s="23">
        <f t="shared" si="0"/>
        <v>0.45139159599014167</v>
      </c>
      <c r="C77" s="23">
        <f t="shared" si="1"/>
        <v>0.7184638508226292</v>
      </c>
      <c r="D77" s="35">
        <f t="shared" si="2"/>
        <v>1.1698554468127709</v>
      </c>
    </row>
    <row r="78" spans="1:4" x14ac:dyDescent="0.3">
      <c r="A78" s="21" t="s">
        <v>53</v>
      </c>
      <c r="B78" s="23">
        <f t="shared" si="0"/>
        <v>0.47291601982172415</v>
      </c>
      <c r="C78" s="23">
        <f t="shared" si="1"/>
        <v>0.48440165570722787</v>
      </c>
      <c r="D78" s="35">
        <f t="shared" si="2"/>
        <v>0.95731767552895208</v>
      </c>
    </row>
    <row r="79" spans="1:4" x14ac:dyDescent="0.3">
      <c r="A79" s="21" t="s">
        <v>59</v>
      </c>
      <c r="B79" s="23">
        <f t="shared" si="0"/>
        <v>0.47379615284878079</v>
      </c>
      <c r="C79" s="23">
        <f t="shared" si="1"/>
        <v>0.66971984585887978</v>
      </c>
      <c r="D79" s="35">
        <f t="shared" si="2"/>
        <v>1.1435159987076606</v>
      </c>
    </row>
    <row r="80" spans="1:4" x14ac:dyDescent="0.3">
      <c r="A80" s="21" t="s">
        <v>45</v>
      </c>
      <c r="B80" s="23">
        <f t="shared" si="0"/>
        <v>0.61860473834736263</v>
      </c>
      <c r="C80" s="23">
        <f t="shared" si="1"/>
        <v>0.51453702503496457</v>
      </c>
      <c r="D80" s="35">
        <f t="shared" si="2"/>
        <v>1.1331417633823273</v>
      </c>
    </row>
    <row r="81" spans="1:4" x14ac:dyDescent="0.3">
      <c r="A81" s="21" t="s">
        <v>51</v>
      </c>
      <c r="B81" s="23">
        <f t="shared" si="0"/>
        <v>0.6208167764005339</v>
      </c>
      <c r="C81" s="23">
        <f t="shared" si="1"/>
        <v>0.5541851126593188</v>
      </c>
      <c r="D81" s="35">
        <f t="shared" si="2"/>
        <v>1.1750018890598528</v>
      </c>
    </row>
    <row r="82" spans="1:4" x14ac:dyDescent="0.3">
      <c r="A82" s="21" t="s">
        <v>50</v>
      </c>
      <c r="B82" s="23">
        <f t="shared" si="0"/>
        <v>0.645173572452025</v>
      </c>
      <c r="C82" s="23">
        <f t="shared" si="1"/>
        <v>0.47055235073698687</v>
      </c>
      <c r="D82" s="35">
        <f t="shared" si="2"/>
        <v>1.1157259231890118</v>
      </c>
    </row>
    <row r="83" spans="1:4" x14ac:dyDescent="0.3">
      <c r="A83" s="21" t="s">
        <v>47</v>
      </c>
      <c r="B83" s="23">
        <f t="shared" si="0"/>
        <v>0.66980253066179651</v>
      </c>
      <c r="C83" s="23">
        <f t="shared" si="1"/>
        <v>0.62359418949731216</v>
      </c>
      <c r="D83" s="35">
        <f t="shared" si="2"/>
        <v>1.2933967201591088</v>
      </c>
    </row>
    <row r="84" spans="1:4" x14ac:dyDescent="0.3">
      <c r="A84" s="21" t="s">
        <v>44</v>
      </c>
      <c r="B84" s="23">
        <f t="shared" si="0"/>
        <v>0.71287793057160931</v>
      </c>
      <c r="C84" s="23">
        <f t="shared" si="1"/>
        <v>0.53361579384285585</v>
      </c>
      <c r="D84" s="35">
        <f t="shared" si="2"/>
        <v>1.2464937244144652</v>
      </c>
    </row>
    <row r="85" spans="1:4" x14ac:dyDescent="0.3">
      <c r="A85" s="21" t="s">
        <v>58</v>
      </c>
      <c r="B85" s="23">
        <f t="shared" si="0"/>
        <v>0.7325158701236294</v>
      </c>
      <c r="C85" s="23">
        <f t="shared" si="1"/>
        <v>0.37803545412120282</v>
      </c>
      <c r="D85" s="35">
        <f t="shared" si="2"/>
        <v>1.1105513242448322</v>
      </c>
    </row>
    <row r="86" spans="1:4" x14ac:dyDescent="0.3">
      <c r="A86" s="21" t="s">
        <v>68</v>
      </c>
      <c r="B86" s="23">
        <f t="shared" si="0"/>
        <v>0.7430362808375639</v>
      </c>
      <c r="C86" s="23">
        <f t="shared" si="1"/>
        <v>0.49347282278862004</v>
      </c>
      <c r="D86" s="35">
        <f t="shared" si="2"/>
        <v>1.2365091036261839</v>
      </c>
    </row>
    <row r="87" spans="1:4" x14ac:dyDescent="0.3">
      <c r="A87" s="21" t="s">
        <v>57</v>
      </c>
      <c r="B87" s="23">
        <f t="shared" si="0"/>
        <v>0.74990076549159268</v>
      </c>
      <c r="C87" s="23">
        <f t="shared" si="1"/>
        <v>0.32844335974727445</v>
      </c>
      <c r="D87" s="35">
        <f t="shared" si="2"/>
        <v>1.0783441252388672</v>
      </c>
    </row>
    <row r="88" spans="1:4" x14ac:dyDescent="0.3">
      <c r="A88" s="21" t="s">
        <v>52</v>
      </c>
      <c r="B88" s="23">
        <f t="shared" si="0"/>
        <v>0.80048532123079841</v>
      </c>
      <c r="C88" s="23">
        <f t="shared" si="1"/>
        <v>0.25594358017424546</v>
      </c>
      <c r="D88" s="35">
        <f t="shared" si="2"/>
        <v>1.0564289014050439</v>
      </c>
    </row>
    <row r="89" spans="1:4" x14ac:dyDescent="0.3">
      <c r="A89" s="21" t="s">
        <v>64</v>
      </c>
      <c r="B89" s="23">
        <f t="shared" si="0"/>
        <v>0.8137480024480378</v>
      </c>
      <c r="C89" s="23">
        <f t="shared" si="1"/>
        <v>0.23378282385165733</v>
      </c>
      <c r="D89" s="35">
        <f t="shared" si="2"/>
        <v>1.0475308262996952</v>
      </c>
    </row>
    <row r="90" spans="1:4" x14ac:dyDescent="0.3">
      <c r="A90" s="21" t="s">
        <v>71</v>
      </c>
      <c r="B90" s="23">
        <f t="shared" si="0"/>
        <v>0.85658627990520575</v>
      </c>
      <c r="C90" s="23">
        <f t="shared" si="1"/>
        <v>0.61239914422075625</v>
      </c>
      <c r="D90" s="35">
        <f t="shared" si="2"/>
        <v>1.4689854241259619</v>
      </c>
    </row>
    <row r="91" spans="1:4" ht="15" thickBot="1" x14ac:dyDescent="0.35">
      <c r="A91" s="22" t="s">
        <v>62</v>
      </c>
      <c r="B91" s="24">
        <f t="shared" si="0"/>
        <v>0.97017882198063377</v>
      </c>
      <c r="C91" s="24">
        <f t="shared" si="1"/>
        <v>0.10163198068118745</v>
      </c>
      <c r="D91" s="36">
        <f t="shared" si="2"/>
        <v>1.0718108026618212</v>
      </c>
    </row>
    <row r="94" spans="1:4" ht="15" thickBot="1" x14ac:dyDescent="0.35"/>
    <row r="95" spans="1:4" x14ac:dyDescent="0.3">
      <c r="A95" s="332" t="s">
        <v>119</v>
      </c>
      <c r="B95" s="333"/>
      <c r="C95" s="333"/>
      <c r="D95" s="334"/>
    </row>
    <row r="96" spans="1:4" x14ac:dyDescent="0.3">
      <c r="A96" s="25" t="s">
        <v>0</v>
      </c>
      <c r="B96" s="37" t="s">
        <v>152</v>
      </c>
      <c r="C96" s="37" t="s">
        <v>149</v>
      </c>
      <c r="D96" s="38"/>
    </row>
    <row r="97" spans="1:4" x14ac:dyDescent="0.3">
      <c r="A97" s="25" t="s">
        <v>76</v>
      </c>
      <c r="B97" s="39">
        <f>B67</f>
        <v>0.12740238894994382</v>
      </c>
      <c r="C97" s="39">
        <f>C67</f>
        <v>0.44235806672899669</v>
      </c>
      <c r="D97" s="38"/>
    </row>
    <row r="98" spans="1:4" x14ac:dyDescent="0.3">
      <c r="A98" s="25" t="s">
        <v>128</v>
      </c>
      <c r="B98" s="39">
        <f t="shared" ref="B98:C120" si="3">B68</f>
        <v>0.16429909631931791</v>
      </c>
      <c r="C98" s="39">
        <f t="shared" si="3"/>
        <v>0.91011369986634094</v>
      </c>
      <c r="D98" s="38"/>
    </row>
    <row r="99" spans="1:4" x14ac:dyDescent="0.3">
      <c r="A99" s="25" t="s">
        <v>127</v>
      </c>
      <c r="B99" s="39">
        <f t="shared" si="3"/>
        <v>0.17119417602855161</v>
      </c>
      <c r="C99" s="39">
        <f t="shared" si="3"/>
        <v>0.76488565388796426</v>
      </c>
      <c r="D99" s="38"/>
    </row>
    <row r="100" spans="1:4" x14ac:dyDescent="0.3">
      <c r="A100" s="25" t="s">
        <v>130</v>
      </c>
      <c r="B100" s="39">
        <f t="shared" si="3"/>
        <v>0.17478950243333741</v>
      </c>
      <c r="C100" s="39">
        <f t="shared" si="3"/>
        <v>0.63241186379933412</v>
      </c>
      <c r="D100" s="38"/>
    </row>
    <row r="101" spans="1:4" x14ac:dyDescent="0.3">
      <c r="A101" s="25" t="s">
        <v>150</v>
      </c>
      <c r="B101" s="39">
        <f t="shared" si="3"/>
        <v>0.17774893703927652</v>
      </c>
      <c r="C101" s="39">
        <f t="shared" si="3"/>
        <v>0.67651049804161945</v>
      </c>
      <c r="D101" s="38"/>
    </row>
    <row r="102" spans="1:4" x14ac:dyDescent="0.3">
      <c r="A102" s="25" t="s">
        <v>123</v>
      </c>
      <c r="B102" s="39">
        <f t="shared" si="3"/>
        <v>0.19729059401807578</v>
      </c>
      <c r="C102" s="39">
        <f t="shared" si="3"/>
        <v>0.91357651831746212</v>
      </c>
      <c r="D102" s="38"/>
    </row>
    <row r="103" spans="1:4" x14ac:dyDescent="0.3">
      <c r="A103" s="25" t="s">
        <v>126</v>
      </c>
      <c r="B103" s="39">
        <f t="shared" si="3"/>
        <v>0.33560892782477836</v>
      </c>
      <c r="C103" s="39">
        <f t="shared" si="3"/>
        <v>0.73034473824558821</v>
      </c>
      <c r="D103" s="38"/>
    </row>
    <row r="104" spans="1:4" x14ac:dyDescent="0.3">
      <c r="A104" s="25" t="s">
        <v>131</v>
      </c>
      <c r="B104" s="39">
        <f t="shared" si="3"/>
        <v>0.34616985806385991</v>
      </c>
      <c r="C104" s="39">
        <f t="shared" si="3"/>
        <v>0.65681508541276934</v>
      </c>
      <c r="D104" s="38"/>
    </row>
    <row r="105" spans="1:4" x14ac:dyDescent="0.3">
      <c r="A105" s="25" t="s">
        <v>41</v>
      </c>
      <c r="B105" s="39">
        <f t="shared" si="3"/>
        <v>0.39315479395731695</v>
      </c>
      <c r="C105" s="39">
        <f t="shared" si="3"/>
        <v>0.67264172567353708</v>
      </c>
      <c r="D105" s="38"/>
    </row>
    <row r="106" spans="1:4" x14ac:dyDescent="0.3">
      <c r="A106" s="25" t="s">
        <v>66</v>
      </c>
      <c r="B106" s="39">
        <f t="shared" si="3"/>
        <v>0.41335327269082667</v>
      </c>
      <c r="C106" s="39">
        <f t="shared" si="3"/>
        <v>0.38810364969969924</v>
      </c>
      <c r="D106" s="38"/>
    </row>
    <row r="107" spans="1:4" x14ac:dyDescent="0.3">
      <c r="A107" s="25" t="s">
        <v>46</v>
      </c>
      <c r="B107" s="39">
        <f t="shared" si="3"/>
        <v>0.45139159599014167</v>
      </c>
      <c r="C107" s="39">
        <f t="shared" si="3"/>
        <v>0.7184638508226292</v>
      </c>
      <c r="D107" s="38"/>
    </row>
    <row r="108" spans="1:4" x14ac:dyDescent="0.3">
      <c r="A108" s="25" t="s">
        <v>53</v>
      </c>
      <c r="B108" s="39">
        <f t="shared" si="3"/>
        <v>0.47291601982172415</v>
      </c>
      <c r="C108" s="39">
        <f t="shared" si="3"/>
        <v>0.48440165570722787</v>
      </c>
      <c r="D108" s="38"/>
    </row>
    <row r="109" spans="1:4" x14ac:dyDescent="0.3">
      <c r="A109" s="25" t="s">
        <v>59</v>
      </c>
      <c r="B109" s="39">
        <f t="shared" si="3"/>
        <v>0.47379615284878079</v>
      </c>
      <c r="C109" s="39">
        <f t="shared" si="3"/>
        <v>0.66971984585887978</v>
      </c>
      <c r="D109" s="38"/>
    </row>
    <row r="110" spans="1:4" x14ac:dyDescent="0.3">
      <c r="A110" s="25" t="s">
        <v>45</v>
      </c>
      <c r="B110" s="39">
        <f t="shared" si="3"/>
        <v>0.61860473834736263</v>
      </c>
      <c r="C110" s="39">
        <f t="shared" si="3"/>
        <v>0.51453702503496457</v>
      </c>
      <c r="D110" s="38"/>
    </row>
    <row r="111" spans="1:4" x14ac:dyDescent="0.3">
      <c r="A111" s="25" t="s">
        <v>124</v>
      </c>
      <c r="B111" s="39">
        <f t="shared" si="3"/>
        <v>0.6208167764005339</v>
      </c>
      <c r="C111" s="39">
        <f t="shared" si="3"/>
        <v>0.5541851126593188</v>
      </c>
      <c r="D111" s="38"/>
    </row>
    <row r="112" spans="1:4" x14ac:dyDescent="0.3">
      <c r="A112" s="25" t="s">
        <v>50</v>
      </c>
      <c r="B112" s="39">
        <f t="shared" si="3"/>
        <v>0.645173572452025</v>
      </c>
      <c r="C112" s="39">
        <f t="shared" si="3"/>
        <v>0.47055235073698687</v>
      </c>
      <c r="D112" s="38"/>
    </row>
    <row r="113" spans="1:4" x14ac:dyDescent="0.3">
      <c r="A113" s="25" t="s">
        <v>47</v>
      </c>
      <c r="B113" s="39">
        <f t="shared" si="3"/>
        <v>0.66980253066179651</v>
      </c>
      <c r="C113" s="39">
        <f t="shared" si="3"/>
        <v>0.62359418949731216</v>
      </c>
      <c r="D113" s="38"/>
    </row>
    <row r="114" spans="1:4" x14ac:dyDescent="0.3">
      <c r="A114" s="25" t="s">
        <v>44</v>
      </c>
      <c r="B114" s="39">
        <f t="shared" si="3"/>
        <v>0.71287793057160931</v>
      </c>
      <c r="C114" s="39">
        <f t="shared" si="3"/>
        <v>0.53361579384285585</v>
      </c>
      <c r="D114" s="38"/>
    </row>
    <row r="115" spans="1:4" x14ac:dyDescent="0.3">
      <c r="A115" s="25" t="s">
        <v>58</v>
      </c>
      <c r="B115" s="39">
        <f t="shared" si="3"/>
        <v>0.7325158701236294</v>
      </c>
      <c r="C115" s="39">
        <f t="shared" si="3"/>
        <v>0.37803545412120282</v>
      </c>
      <c r="D115" s="38"/>
    </row>
    <row r="116" spans="1:4" x14ac:dyDescent="0.3">
      <c r="A116" s="25" t="s">
        <v>125</v>
      </c>
      <c r="B116" s="39">
        <f t="shared" si="3"/>
        <v>0.7430362808375639</v>
      </c>
      <c r="C116" s="39">
        <f t="shared" si="3"/>
        <v>0.49347282278862004</v>
      </c>
      <c r="D116" s="38"/>
    </row>
    <row r="117" spans="1:4" x14ac:dyDescent="0.3">
      <c r="A117" s="25" t="s">
        <v>129</v>
      </c>
      <c r="B117" s="39">
        <f t="shared" si="3"/>
        <v>0.74990076549159268</v>
      </c>
      <c r="C117" s="39">
        <f t="shared" si="3"/>
        <v>0.32844335974727445</v>
      </c>
      <c r="D117" s="38"/>
    </row>
    <row r="118" spans="1:4" x14ac:dyDescent="0.3">
      <c r="A118" s="25" t="s">
        <v>52</v>
      </c>
      <c r="B118" s="39">
        <f t="shared" si="3"/>
        <v>0.80048532123079841</v>
      </c>
      <c r="C118" s="39">
        <f t="shared" si="3"/>
        <v>0.25594358017424546</v>
      </c>
      <c r="D118" s="38"/>
    </row>
    <row r="119" spans="1:4" x14ac:dyDescent="0.3">
      <c r="A119" s="25" t="s">
        <v>148</v>
      </c>
      <c r="B119" s="39">
        <f t="shared" si="3"/>
        <v>0.8137480024480378</v>
      </c>
      <c r="C119" s="39">
        <f t="shared" si="3"/>
        <v>0.23378282385165733</v>
      </c>
      <c r="D119" s="38"/>
    </row>
    <row r="120" spans="1:4" x14ac:dyDescent="0.3">
      <c r="A120" s="25" t="s">
        <v>71</v>
      </c>
      <c r="B120" s="39">
        <f t="shared" si="3"/>
        <v>0.85658627990520575</v>
      </c>
      <c r="C120" s="39">
        <f t="shared" si="3"/>
        <v>0.61239914422075625</v>
      </c>
      <c r="D120" s="38"/>
    </row>
    <row r="121" spans="1:4" ht="15" thickBot="1" x14ac:dyDescent="0.35">
      <c r="A121" s="26" t="s">
        <v>62</v>
      </c>
      <c r="B121" s="40">
        <f>B91</f>
        <v>0.97017882198063377</v>
      </c>
      <c r="C121" s="40">
        <f t="shared" ref="C121" si="4">C91</f>
        <v>0.10163198068118745</v>
      </c>
      <c r="D121" s="41"/>
    </row>
    <row r="148" spans="10:25" ht="15" customHeight="1" x14ac:dyDescent="0.3">
      <c r="J148" s="294" t="s">
        <v>151</v>
      </c>
      <c r="K148" s="295"/>
      <c r="L148" s="295"/>
      <c r="M148" s="295"/>
      <c r="N148" s="295"/>
      <c r="O148" s="295"/>
      <c r="P148" s="295"/>
      <c r="Q148" s="295"/>
      <c r="R148" s="295"/>
      <c r="S148" s="295"/>
      <c r="T148" s="295"/>
      <c r="U148" s="295"/>
      <c r="V148" s="295"/>
      <c r="W148" s="295"/>
      <c r="X148" s="295"/>
      <c r="Y148" s="295"/>
    </row>
    <row r="149" spans="10:25" x14ac:dyDescent="0.3">
      <c r="J149" s="295"/>
      <c r="K149" s="295"/>
      <c r="L149" s="295"/>
      <c r="M149" s="295"/>
      <c r="N149" s="295"/>
      <c r="O149" s="295"/>
      <c r="P149" s="295"/>
      <c r="Q149" s="295"/>
      <c r="R149" s="295"/>
      <c r="S149" s="295"/>
      <c r="T149" s="295"/>
      <c r="U149" s="295"/>
      <c r="V149" s="295"/>
      <c r="W149" s="295"/>
      <c r="X149" s="295"/>
      <c r="Y149" s="295"/>
    </row>
    <row r="150" spans="10:25" x14ac:dyDescent="0.3">
      <c r="J150" s="295"/>
      <c r="K150" s="295"/>
      <c r="L150" s="295"/>
      <c r="M150" s="295"/>
      <c r="N150" s="295"/>
      <c r="O150" s="295"/>
      <c r="P150" s="295"/>
      <c r="Q150" s="295"/>
      <c r="R150" s="295"/>
      <c r="S150" s="295"/>
      <c r="T150" s="295"/>
      <c r="U150" s="295"/>
      <c r="V150" s="295"/>
      <c r="W150" s="295"/>
      <c r="X150" s="295"/>
      <c r="Y150" s="295"/>
    </row>
    <row r="151" spans="10:25" x14ac:dyDescent="0.3">
      <c r="J151" s="295"/>
      <c r="K151" s="295"/>
      <c r="L151" s="295"/>
      <c r="M151" s="295"/>
      <c r="N151" s="295"/>
      <c r="O151" s="295"/>
      <c r="P151" s="295"/>
      <c r="Q151" s="295"/>
      <c r="R151" s="295"/>
      <c r="S151" s="295"/>
      <c r="T151" s="295"/>
      <c r="U151" s="295"/>
      <c r="V151" s="295"/>
      <c r="W151" s="295"/>
      <c r="X151" s="295"/>
      <c r="Y151" s="295"/>
    </row>
    <row r="152" spans="10:25" x14ac:dyDescent="0.3">
      <c r="J152" s="295"/>
      <c r="K152" s="295"/>
      <c r="L152" s="295"/>
      <c r="M152" s="295"/>
      <c r="N152" s="295"/>
      <c r="O152" s="295"/>
      <c r="P152" s="295"/>
      <c r="Q152" s="295"/>
      <c r="R152" s="295"/>
      <c r="S152" s="295"/>
      <c r="T152" s="295"/>
      <c r="U152" s="295"/>
      <c r="V152" s="295"/>
      <c r="W152" s="295"/>
      <c r="X152" s="295"/>
      <c r="Y152" s="295"/>
    </row>
    <row r="153" spans="10:25" x14ac:dyDescent="0.3">
      <c r="J153" s="295"/>
      <c r="K153" s="295"/>
      <c r="L153" s="295"/>
      <c r="M153" s="295"/>
      <c r="N153" s="295"/>
      <c r="O153" s="295"/>
      <c r="P153" s="295"/>
      <c r="Q153" s="295"/>
      <c r="R153" s="295"/>
      <c r="S153" s="295"/>
      <c r="T153" s="295"/>
      <c r="U153" s="295"/>
      <c r="V153" s="295"/>
      <c r="W153" s="295"/>
      <c r="X153" s="295"/>
      <c r="Y153" s="295"/>
    </row>
    <row r="154" spans="10:25" x14ac:dyDescent="0.3">
      <c r="J154" s="295"/>
      <c r="K154" s="295"/>
      <c r="L154" s="295"/>
      <c r="M154" s="295"/>
      <c r="N154" s="295"/>
      <c r="O154" s="295"/>
      <c r="P154" s="295"/>
      <c r="Q154" s="295"/>
      <c r="R154" s="295"/>
      <c r="S154" s="295"/>
      <c r="T154" s="295"/>
      <c r="U154" s="295"/>
      <c r="V154" s="295"/>
      <c r="W154" s="295"/>
      <c r="X154" s="295"/>
      <c r="Y154" s="295"/>
    </row>
    <row r="155" spans="10:25" x14ac:dyDescent="0.3">
      <c r="J155" s="295"/>
      <c r="K155" s="295"/>
      <c r="L155" s="295"/>
      <c r="M155" s="295"/>
      <c r="N155" s="295"/>
      <c r="O155" s="295"/>
      <c r="P155" s="295"/>
      <c r="Q155" s="295"/>
      <c r="R155" s="295"/>
      <c r="S155" s="295"/>
      <c r="T155" s="295"/>
      <c r="U155" s="295"/>
      <c r="V155" s="295"/>
      <c r="W155" s="295"/>
      <c r="X155" s="295"/>
      <c r="Y155" s="295"/>
    </row>
    <row r="156" spans="10:25" x14ac:dyDescent="0.3">
      <c r="J156" s="295"/>
      <c r="K156" s="295"/>
      <c r="L156" s="295"/>
      <c r="M156" s="295"/>
      <c r="N156" s="295"/>
      <c r="O156" s="295"/>
      <c r="P156" s="295"/>
      <c r="Q156" s="295"/>
      <c r="R156" s="295"/>
      <c r="S156" s="295"/>
      <c r="T156" s="295"/>
      <c r="U156" s="295"/>
      <c r="V156" s="295"/>
      <c r="W156" s="295"/>
      <c r="X156" s="295"/>
      <c r="Y156" s="295"/>
    </row>
  </sheetData>
  <sortState xmlns:xlrd2="http://schemas.microsoft.com/office/spreadsheetml/2017/richdata2" ref="A67:D91">
    <sortCondition ref="B67:B91"/>
  </sortState>
  <mergeCells count="4">
    <mergeCell ref="A34:D34"/>
    <mergeCell ref="A65:D65"/>
    <mergeCell ref="A95:D95"/>
    <mergeCell ref="J148:Y156"/>
  </mergeCell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31A96-08C0-4399-80AA-657E1758BA41}">
  <sheetPr codeName="Sheet2"/>
  <dimension ref="A1:AU66"/>
  <sheetViews>
    <sheetView topLeftCell="AO1" workbookViewId="0">
      <selection activeCell="AS3" sqref="AS3"/>
    </sheetView>
  </sheetViews>
  <sheetFormatPr defaultColWidth="9.109375" defaultRowHeight="12.75" customHeight="1" x14ac:dyDescent="0.25"/>
  <cols>
    <col min="1" max="1" width="11.6640625" style="42" customWidth="1"/>
    <col min="2" max="2" width="14.44140625" style="42" customWidth="1"/>
    <col min="3" max="3" width="23.109375" style="42" customWidth="1"/>
    <col min="4" max="4" width="20.109375" style="42" customWidth="1"/>
    <col min="5" max="5" width="42.88671875" style="42" customWidth="1"/>
    <col min="6" max="6" width="44.33203125" style="42" customWidth="1"/>
    <col min="7" max="7" width="36.33203125" style="42" customWidth="1"/>
    <col min="8" max="8" width="37.6640625" style="42" customWidth="1"/>
    <col min="9" max="10" width="39.33203125" style="42" customWidth="1"/>
    <col min="11" max="11" width="43.6640625" style="42" customWidth="1"/>
    <col min="12" max="12" width="46.44140625" style="42" customWidth="1"/>
    <col min="13" max="13" width="43.6640625" style="42" customWidth="1"/>
    <col min="14" max="14" width="46.44140625" style="42" customWidth="1"/>
    <col min="15" max="15" width="39" style="42" customWidth="1"/>
    <col min="16" max="16" width="55.109375" style="42" customWidth="1"/>
    <col min="17" max="17" width="57.88671875" style="42" customWidth="1"/>
    <col min="18" max="18" width="34.44140625" style="42" customWidth="1"/>
    <col min="19" max="19" width="43.44140625" style="42" customWidth="1"/>
    <col min="20" max="20" width="46.109375" style="42" customWidth="1"/>
    <col min="21" max="21" width="31.33203125" style="42" customWidth="1"/>
    <col min="22" max="22" width="52.33203125" style="42" customWidth="1"/>
    <col min="23" max="24" width="45.5546875" style="42" customWidth="1"/>
    <col min="25" max="25" width="57" style="42" customWidth="1"/>
    <col min="26" max="26" width="45.33203125" style="42" customWidth="1"/>
    <col min="27" max="27" width="31.33203125" style="42" customWidth="1"/>
    <col min="28" max="28" width="42.5546875" style="42" customWidth="1"/>
    <col min="29" max="29" width="47.109375" style="42" customWidth="1"/>
    <col min="30" max="30" width="50.88671875" style="42" customWidth="1"/>
    <col min="31" max="31" width="54.33203125" style="42" customWidth="1"/>
    <col min="32" max="32" width="56.33203125" style="42" customWidth="1"/>
    <col min="33" max="33" width="60" style="42" customWidth="1"/>
    <col min="34" max="34" width="57.5546875" style="42" customWidth="1"/>
    <col min="35" max="35" width="39" style="42" customWidth="1"/>
    <col min="36" max="36" width="40.44140625" style="42" customWidth="1"/>
    <col min="37" max="37" width="56.5546875" style="42" customWidth="1"/>
    <col min="38" max="38" width="61" style="42" customWidth="1"/>
    <col min="39" max="39" width="62.88671875" style="42" customWidth="1"/>
    <col min="40" max="40" width="63.6640625" style="42" customWidth="1"/>
    <col min="41" max="41" width="46.6640625" style="42" customWidth="1"/>
    <col min="42" max="42" width="47.109375" style="42" customWidth="1"/>
    <col min="43" max="43" width="27.5546875" style="42" customWidth="1"/>
    <col min="44" max="44" width="39.109375" style="42" customWidth="1"/>
    <col min="45" max="45" width="35" style="42" customWidth="1"/>
    <col min="46" max="46" width="42.5546875" style="42" customWidth="1"/>
    <col min="47" max="47" width="18.44140625" style="42" customWidth="1"/>
    <col min="48" max="16384" width="9.109375" style="42"/>
  </cols>
  <sheetData>
    <row r="1" spans="1:47" ht="12.75" customHeight="1" x14ac:dyDescent="0.25">
      <c r="A1" s="42" t="s">
        <v>0</v>
      </c>
      <c r="B1" s="42" t="s">
        <v>1</v>
      </c>
      <c r="C1" s="42" t="s">
        <v>2</v>
      </c>
      <c r="D1" s="42" t="s">
        <v>3</v>
      </c>
      <c r="E1" s="42" t="s">
        <v>4</v>
      </c>
      <c r="F1" s="42" t="s">
        <v>5</v>
      </c>
      <c r="G1" s="42" t="s">
        <v>6</v>
      </c>
      <c r="H1" s="42" t="s">
        <v>7</v>
      </c>
      <c r="I1" s="42" t="s">
        <v>8</v>
      </c>
      <c r="J1" s="42" t="s">
        <v>9</v>
      </c>
      <c r="K1" s="42" t="s">
        <v>10</v>
      </c>
      <c r="L1" s="42" t="s">
        <v>11</v>
      </c>
      <c r="M1" s="42" t="s">
        <v>12</v>
      </c>
      <c r="N1" s="42" t="s">
        <v>13</v>
      </c>
      <c r="O1" s="42" t="s">
        <v>14</v>
      </c>
      <c r="P1" s="42" t="s">
        <v>15</v>
      </c>
      <c r="Q1" s="42" t="s">
        <v>16</v>
      </c>
      <c r="R1" s="42" t="s">
        <v>17</v>
      </c>
      <c r="S1" s="42" t="s">
        <v>20</v>
      </c>
      <c r="T1" s="42" t="s">
        <v>21</v>
      </c>
      <c r="U1" s="42" t="s">
        <v>22</v>
      </c>
      <c r="V1" s="42" t="s">
        <v>23</v>
      </c>
      <c r="W1" s="42" t="s">
        <v>145</v>
      </c>
      <c r="X1" s="42" t="s">
        <v>146</v>
      </c>
      <c r="Y1" s="42" t="s">
        <v>147</v>
      </c>
      <c r="Z1" s="43" t="s">
        <v>28</v>
      </c>
      <c r="AA1" s="42" t="s">
        <v>29</v>
      </c>
      <c r="AB1" s="42" t="s">
        <v>30</v>
      </c>
      <c r="AC1" s="42" t="s">
        <v>31</v>
      </c>
      <c r="AD1" s="42" t="s">
        <v>32</v>
      </c>
      <c r="AE1" s="42" t="s">
        <v>132</v>
      </c>
      <c r="AF1" s="42" t="s">
        <v>133</v>
      </c>
      <c r="AG1" s="42" t="s">
        <v>134</v>
      </c>
      <c r="AH1" s="42" t="s">
        <v>135</v>
      </c>
      <c r="AI1" s="42" t="s">
        <v>136</v>
      </c>
      <c r="AJ1" s="42" t="s">
        <v>137</v>
      </c>
      <c r="AK1" s="42" t="s">
        <v>138</v>
      </c>
      <c r="AL1" s="42" t="s">
        <v>139</v>
      </c>
      <c r="AM1" s="43" t="s">
        <v>140</v>
      </c>
      <c r="AN1" s="42" t="s">
        <v>141</v>
      </c>
      <c r="AO1" s="42" t="s">
        <v>33</v>
      </c>
      <c r="AP1" s="42" t="s">
        <v>34</v>
      </c>
      <c r="AQ1" s="42" t="s">
        <v>143</v>
      </c>
      <c r="AR1" s="42" t="s">
        <v>142</v>
      </c>
      <c r="AS1" s="42" t="s">
        <v>144</v>
      </c>
      <c r="AT1" s="42" t="s">
        <v>35</v>
      </c>
      <c r="AU1" s="42" t="s">
        <v>36</v>
      </c>
    </row>
    <row r="2" spans="1:47" ht="12.75" customHeight="1" x14ac:dyDescent="0.25">
      <c r="A2" s="42" t="s">
        <v>37</v>
      </c>
      <c r="B2" s="42">
        <v>43.5</v>
      </c>
      <c r="C2" s="42" t="s">
        <v>38</v>
      </c>
      <c r="D2" s="42" t="s">
        <v>37</v>
      </c>
      <c r="E2" s="42">
        <v>1123.9069998855261</v>
      </c>
      <c r="F2" s="42">
        <v>1116.8359997085931</v>
      </c>
      <c r="G2" s="42">
        <v>7720.1969901361717</v>
      </c>
      <c r="H2" s="42">
        <v>7298.3567780518133</v>
      </c>
      <c r="I2" s="42">
        <v>2138.6870970164309</v>
      </c>
      <c r="J2" s="42">
        <v>1273.0250972976719</v>
      </c>
      <c r="K2" s="42">
        <v>1743.790296949679</v>
      </c>
      <c r="L2" s="42">
        <v>2061.755197363731</v>
      </c>
      <c r="M2" s="42">
        <v>882.66379895995476</v>
      </c>
      <c r="N2" s="42">
        <v>1169.2662975358105</v>
      </c>
      <c r="O2" s="42">
        <v>9188.6146953593561</v>
      </c>
      <c r="P2" s="42">
        <v>0</v>
      </c>
      <c r="Q2" s="42">
        <v>1894.4539058422674</v>
      </c>
      <c r="R2" s="42">
        <v>330.73359471267014</v>
      </c>
      <c r="S2" s="42">
        <v>5590.5967926212397</v>
      </c>
      <c r="T2" s="42">
        <v>7485.0506984635067</v>
      </c>
      <c r="U2" s="42">
        <v>143.92850083449596</v>
      </c>
      <c r="V2" s="42">
        <v>3598.0179027381164</v>
      </c>
      <c r="W2" s="42">
        <v>1958.0384953849496</v>
      </c>
      <c r="X2" s="42">
        <v>1029.3864958128688</v>
      </c>
      <c r="Y2" s="42">
        <v>1571.8270048294221</v>
      </c>
      <c r="Z2" s="42">
        <v>6992.1431019553338</v>
      </c>
      <c r="AA2" s="42">
        <v>143.2670992774147</v>
      </c>
      <c r="AB2" s="42">
        <v>143.2670992774147</v>
      </c>
      <c r="AC2" s="42">
        <v>882.66379895995476</v>
      </c>
      <c r="AD2" s="42">
        <v>88.266379895995442</v>
      </c>
      <c r="AE2" s="42">
        <v>882.66379895995476</v>
      </c>
      <c r="AF2" s="42">
        <v>286.6024985758558</v>
      </c>
      <c r="AG2" s="42">
        <v>28.660249857585587</v>
      </c>
      <c r="AH2" s="42">
        <v>88.266379895995442</v>
      </c>
      <c r="AI2" s="42">
        <v>10373.289394205938</v>
      </c>
      <c r="AJ2" s="42">
        <v>10185.482194251288</v>
      </c>
      <c r="AK2" s="42">
        <v>1413.832693407312</v>
      </c>
      <c r="AL2" s="42">
        <v>1413.832693407312</v>
      </c>
      <c r="AM2" s="42">
        <v>1413.1306967232367</v>
      </c>
      <c r="AN2" s="42">
        <v>1413.832693407312</v>
      </c>
      <c r="AO2" s="42">
        <v>1</v>
      </c>
      <c r="AP2" s="42">
        <v>0.17</v>
      </c>
      <c r="AQ2"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10-20%</v>
      </c>
      <c r="AR2" s="42">
        <v>0.9</v>
      </c>
      <c r="AS2"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80-90%</v>
      </c>
      <c r="AT2" s="42">
        <v>127.30250972976719</v>
      </c>
    </row>
    <row r="3" spans="1:47" ht="12.75" customHeight="1" x14ac:dyDescent="0.25">
      <c r="A3" s="42" t="s">
        <v>40</v>
      </c>
      <c r="B3" s="42">
        <v>68.102360000000004</v>
      </c>
      <c r="C3" s="42" t="s">
        <v>38</v>
      </c>
      <c r="D3" s="42" t="s">
        <v>40</v>
      </c>
      <c r="E3" s="42">
        <v>113.60830025492035</v>
      </c>
      <c r="F3" s="42">
        <v>112.59510025897184</v>
      </c>
      <c r="G3" s="42">
        <v>2486.2314054284061</v>
      </c>
      <c r="H3" s="42">
        <v>2440.032003625558</v>
      </c>
      <c r="I3" s="42">
        <v>395.27430132409791</v>
      </c>
      <c r="J3" s="42">
        <v>284.76300063176308</v>
      </c>
      <c r="K3" s="42">
        <v>245.89400088034017</v>
      </c>
      <c r="L3" s="42">
        <v>285.252900747495</v>
      </c>
      <c r="M3" s="42">
        <v>119.48990069636054</v>
      </c>
      <c r="N3" s="42">
        <v>169.68120025328241</v>
      </c>
      <c r="O3" s="42">
        <v>3050.1116947513292</v>
      </c>
      <c r="P3" s="42">
        <v>27.7423003300792</v>
      </c>
      <c r="Q3" s="42">
        <v>74.610100784433669</v>
      </c>
      <c r="R3" s="42">
        <v>178.03560162255599</v>
      </c>
      <c r="S3" s="42">
        <v>842.23339869167125</v>
      </c>
      <c r="T3" s="42">
        <v>889.10119914602569</v>
      </c>
      <c r="U3" s="42">
        <v>21.401699809030106</v>
      </c>
      <c r="V3" s="42">
        <v>2235.6205963897373</v>
      </c>
      <c r="W3" s="42">
        <v>250.12460089482192</v>
      </c>
      <c r="X3" s="42">
        <v>114.35280052661982</v>
      </c>
      <c r="Y3" s="42">
        <v>43.725600179401241</v>
      </c>
      <c r="Z3" s="42">
        <v>847.98769782394072</v>
      </c>
      <c r="AA3" s="42">
        <v>20.059000078530531</v>
      </c>
      <c r="AB3" s="42">
        <v>20.059000078530531</v>
      </c>
      <c r="AC3" s="42">
        <v>90.229800195505945</v>
      </c>
      <c r="AD3" s="42">
        <v>9.0229800195505891</v>
      </c>
      <c r="AE3" s="42">
        <v>90.229800195505945</v>
      </c>
      <c r="AF3" s="42">
        <v>79.451400057776453</v>
      </c>
      <c r="AG3" s="42">
        <v>7.9451400057776462</v>
      </c>
      <c r="AH3" s="42">
        <v>9.0229800195505891</v>
      </c>
      <c r="AI3" s="42">
        <v>3825.5546961573491</v>
      </c>
      <c r="AJ3" s="42">
        <v>3791.0949918998012</v>
      </c>
      <c r="AK3" s="42">
        <v>66.06730033101482</v>
      </c>
      <c r="AL3" s="42">
        <v>66.06730033101482</v>
      </c>
      <c r="AM3" s="42">
        <v>64.063199890944773</v>
      </c>
      <c r="AN3" s="42">
        <v>66.06730033101482</v>
      </c>
      <c r="AO3" s="42">
        <v>0.63</v>
      </c>
      <c r="AP3" s="42">
        <v>0.41</v>
      </c>
      <c r="AQ3"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40-50%</v>
      </c>
      <c r="AR3" s="42">
        <v>28.96</v>
      </c>
      <c r="AS3"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&gt;100%</v>
      </c>
      <c r="AT3" s="42">
        <v>28.476300063176307</v>
      </c>
    </row>
    <row r="4" spans="1:47" ht="12.75" customHeight="1" x14ac:dyDescent="0.25">
      <c r="A4" s="42" t="s">
        <v>41</v>
      </c>
      <c r="B4" s="42">
        <v>99.826930000000004</v>
      </c>
      <c r="C4" s="42" t="s">
        <v>42</v>
      </c>
      <c r="D4" s="42" t="s">
        <v>41</v>
      </c>
      <c r="E4" s="42">
        <v>12030.651985783712</v>
      </c>
      <c r="F4" s="42">
        <v>11435.748992646113</v>
      </c>
      <c r="G4" s="42">
        <v>26331.706790738128</v>
      </c>
      <c r="H4" s="42">
        <v>24937.990213128698</v>
      </c>
      <c r="I4" s="42">
        <v>15101.468085286688</v>
      </c>
      <c r="J4" s="42">
        <v>9822.1555912375552</v>
      </c>
      <c r="K4" s="42">
        <v>7119.7206883775507</v>
      </c>
      <c r="L4" s="42">
        <v>13143.112486704413</v>
      </c>
      <c r="M4" s="42">
        <v>3295.7703943637389</v>
      </c>
      <c r="N4" s="42">
        <v>7941.3862918089653</v>
      </c>
      <c r="O4" s="42">
        <v>48457.486976326523</v>
      </c>
      <c r="P4" s="42">
        <v>1288.4826056039885</v>
      </c>
      <c r="Q4" s="42">
        <v>31982.446884448036</v>
      </c>
      <c r="R4" s="42">
        <v>920.36100345605541</v>
      </c>
      <c r="S4" s="42">
        <v>12705.791886329998</v>
      </c>
      <c r="T4" s="42">
        <v>43399.756165174047</v>
      </c>
      <c r="U4" s="42">
        <v>773.20369989114249</v>
      </c>
      <c r="V4" s="42">
        <v>37040.177695600512</v>
      </c>
      <c r="W4" s="42">
        <v>8155.6059883414127</v>
      </c>
      <c r="X4" s="42">
        <v>4080.4428933472595</v>
      </c>
      <c r="Y4" s="42">
        <v>5383.3585754940277</v>
      </c>
      <c r="Z4" s="42">
        <v>16147.79554278568</v>
      </c>
      <c r="AA4" s="42">
        <v>745.11280019562389</v>
      </c>
      <c r="AB4" s="42">
        <v>745.11280019562389</v>
      </c>
      <c r="AC4" s="42">
        <v>2929.4466943587031</v>
      </c>
      <c r="AD4" s="42">
        <v>292.94466943587042</v>
      </c>
      <c r="AE4" s="42">
        <v>2929.4466943587031</v>
      </c>
      <c r="AF4" s="42">
        <v>5011.9395974502622</v>
      </c>
      <c r="AG4" s="42">
        <v>501.19395974502589</v>
      </c>
      <c r="AH4" s="42">
        <v>292.94466943587042</v>
      </c>
      <c r="AI4" s="42">
        <v>58211.743008448611</v>
      </c>
      <c r="AJ4" s="42">
        <v>50073.186323979309</v>
      </c>
      <c r="AK4" s="42">
        <v>9632.3538551581933</v>
      </c>
      <c r="AL4" s="42">
        <v>8753.9135495796709</v>
      </c>
      <c r="AM4" s="42">
        <v>9563.2483916170877</v>
      </c>
      <c r="AN4" s="42">
        <v>9628.0244550742118</v>
      </c>
      <c r="AO4" s="42">
        <v>0.96</v>
      </c>
      <c r="AP4" s="42">
        <v>0.83</v>
      </c>
      <c r="AQ4"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80-90%</v>
      </c>
      <c r="AR4" s="42">
        <v>0.16</v>
      </c>
      <c r="AS4"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10-20%</v>
      </c>
      <c r="AT4" s="42">
        <v>982.2155591237555</v>
      </c>
    </row>
    <row r="5" spans="1:47" ht="12.75" customHeight="1" x14ac:dyDescent="0.25">
      <c r="A5" s="42" t="s">
        <v>43</v>
      </c>
      <c r="B5" s="42">
        <v>99.873350000000002</v>
      </c>
      <c r="C5" s="42" t="s">
        <v>38</v>
      </c>
      <c r="D5" s="42" t="s">
        <v>43</v>
      </c>
      <c r="E5" s="42">
        <v>721.56609925288581</v>
      </c>
      <c r="F5" s="42">
        <v>721.09509926838587</v>
      </c>
      <c r="G5" s="42">
        <v>11454.952800866511</v>
      </c>
      <c r="H5" s="42">
        <v>11542.40759231622</v>
      </c>
      <c r="I5" s="42">
        <v>2000.3033994919174</v>
      </c>
      <c r="J5" s="42">
        <v>1714.9086019262611</v>
      </c>
      <c r="K5" s="42">
        <v>1327.4285015859937</v>
      </c>
      <c r="L5" s="42">
        <v>1786.5607987485421</v>
      </c>
      <c r="M5" s="42">
        <v>680.14960262013483</v>
      </c>
      <c r="N5" s="42">
        <v>1328.9772009008229</v>
      </c>
      <c r="O5" s="42">
        <v>11658.240637781259</v>
      </c>
      <c r="P5" s="42">
        <v>20.640199948800721</v>
      </c>
      <c r="Q5" s="42">
        <v>4948.6851655063792</v>
      </c>
      <c r="R5" s="42">
        <v>323.83159889274981</v>
      </c>
      <c r="S5" s="42">
        <v>3695.7159840608801</v>
      </c>
      <c r="T5" s="42">
        <v>8623.7609496184596</v>
      </c>
      <c r="U5" s="42">
        <v>83.105499891833446</v>
      </c>
      <c r="V5" s="42">
        <v>7983.1648536691791</v>
      </c>
      <c r="W5" s="42">
        <v>1551.3907996084749</v>
      </c>
      <c r="X5" s="42">
        <v>1060.0143005464488</v>
      </c>
      <c r="Y5" s="42">
        <v>2174.3764788265098</v>
      </c>
      <c r="Z5" s="42">
        <v>5627.33096872636</v>
      </c>
      <c r="AA5" s="42">
        <v>84.21220068008553</v>
      </c>
      <c r="AB5" s="42">
        <v>84.21220068008553</v>
      </c>
      <c r="AC5" s="42">
        <v>651.90730238419212</v>
      </c>
      <c r="AD5" s="42">
        <v>65.190730238419235</v>
      </c>
      <c r="AE5" s="42">
        <v>651.90730238419212</v>
      </c>
      <c r="AF5" s="42">
        <v>677.0698985166307</v>
      </c>
      <c r="AG5" s="42">
        <v>67.706989851663209</v>
      </c>
      <c r="AH5" s="42">
        <v>65.190730238419235</v>
      </c>
      <c r="AI5" s="42">
        <v>13895.147644667013</v>
      </c>
      <c r="AJ5" s="42">
        <v>13675.177655255868</v>
      </c>
      <c r="AK5" s="42">
        <v>1286.695599276107</v>
      </c>
      <c r="AL5" s="42">
        <v>151.93559904722491</v>
      </c>
      <c r="AM5" s="42">
        <v>1276.1956108969462</v>
      </c>
      <c r="AN5" s="42">
        <v>1286.695599276107</v>
      </c>
      <c r="AO5" s="42">
        <v>1</v>
      </c>
      <c r="AP5" s="42">
        <v>0.56000000000000005</v>
      </c>
      <c r="AQ5"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50-60%</v>
      </c>
      <c r="AR5" s="42">
        <v>0.61</v>
      </c>
      <c r="AS5"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60-70%</v>
      </c>
      <c r="AT5" s="42">
        <v>171.49086019262612</v>
      </c>
    </row>
    <row r="6" spans="1:47" ht="12.75" customHeight="1" x14ac:dyDescent="0.25">
      <c r="A6" s="42" t="s">
        <v>44</v>
      </c>
      <c r="B6" s="42">
        <v>98.177409999999995</v>
      </c>
      <c r="C6" s="42" t="s">
        <v>42</v>
      </c>
      <c r="D6" s="42" t="s">
        <v>44</v>
      </c>
      <c r="E6" s="42">
        <v>14196.786472205413</v>
      </c>
      <c r="F6" s="42">
        <v>14123.680569713402</v>
      </c>
      <c r="G6" s="42">
        <v>48790.655455125256</v>
      </c>
      <c r="H6" s="42">
        <v>48241.011047190681</v>
      </c>
      <c r="I6" s="42">
        <v>19098.645379513204</v>
      </c>
      <c r="J6" s="42">
        <v>13853.84038313185</v>
      </c>
      <c r="K6" s="42">
        <v>13671.534289729309</v>
      </c>
      <c r="L6" s="42">
        <v>17985.310880123696</v>
      </c>
      <c r="M6" s="42">
        <v>6994.6163944308209</v>
      </c>
      <c r="N6" s="42">
        <v>12080.387686870599</v>
      </c>
      <c r="O6" s="42">
        <v>67608.971655837129</v>
      </c>
      <c r="P6" s="42">
        <v>295.4400057941674</v>
      </c>
      <c r="Q6" s="42">
        <v>24501.068411539993</v>
      </c>
      <c r="R6" s="42">
        <v>1864.3899800664658</v>
      </c>
      <c r="S6" s="42">
        <v>32156.722336077662</v>
      </c>
      <c r="T6" s="42">
        <v>56362.350741823495</v>
      </c>
      <c r="U6" s="42">
        <v>978.63430247737426</v>
      </c>
      <c r="V6" s="42">
        <v>35747.689325553627</v>
      </c>
      <c r="W6" s="42">
        <v>16604.871482238632</v>
      </c>
      <c r="X6" s="42">
        <v>10319.764582792632</v>
      </c>
      <c r="Y6" s="42">
        <v>14509.141190228574</v>
      </c>
      <c r="Z6" s="42">
        <v>45369.772920822448</v>
      </c>
      <c r="AA6" s="42">
        <v>969.14949913167914</v>
      </c>
      <c r="AB6" s="42">
        <v>969.14949913167936</v>
      </c>
      <c r="AC6" s="42">
        <v>6908.8528935550275</v>
      </c>
      <c r="AD6" s="42">
        <v>690.88528935550312</v>
      </c>
      <c r="AE6" s="42">
        <v>6908.8528935550275</v>
      </c>
      <c r="AF6" s="42">
        <v>5171.5347933155717</v>
      </c>
      <c r="AG6" s="42">
        <v>517.15347933155738</v>
      </c>
      <c r="AH6" s="42">
        <v>690.88528935550312</v>
      </c>
      <c r="AI6" s="42">
        <v>76262.1380235088</v>
      </c>
      <c r="AJ6" s="42">
        <v>74708.202955146699</v>
      </c>
      <c r="AK6" s="42">
        <v>10532.12680466543</v>
      </c>
      <c r="AL6" s="42">
        <v>4797.7017041265508</v>
      </c>
      <c r="AM6" s="42">
        <v>6125.4364409514237</v>
      </c>
      <c r="AN6" s="42">
        <v>7829.5067891634544</v>
      </c>
      <c r="AO6" s="42">
        <v>0.99</v>
      </c>
      <c r="AP6" s="42">
        <v>0.41</v>
      </c>
      <c r="AQ6"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40-50%</v>
      </c>
      <c r="AR6" s="42">
        <v>0.46</v>
      </c>
      <c r="AS6"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40-50%</v>
      </c>
      <c r="AT6" s="42">
        <v>1385.3840383131851</v>
      </c>
    </row>
    <row r="7" spans="1:47" ht="12.75" customHeight="1" x14ac:dyDescent="0.25">
      <c r="A7" s="42" t="s">
        <v>45</v>
      </c>
      <c r="B7" s="42">
        <v>99.635959999999997</v>
      </c>
      <c r="C7" s="42" t="s">
        <v>42</v>
      </c>
      <c r="D7" s="42" t="s">
        <v>45</v>
      </c>
      <c r="E7" s="42">
        <v>21674.156997587663</v>
      </c>
      <c r="F7" s="42">
        <v>21201.200417017179</v>
      </c>
      <c r="G7" s="42">
        <v>74087.523674057476</v>
      </c>
      <c r="H7" s="42">
        <v>71548.317009102306</v>
      </c>
      <c r="I7" s="42">
        <v>29633.125305065529</v>
      </c>
      <c r="J7" s="42">
        <v>20550.33870181239</v>
      </c>
      <c r="K7" s="42">
        <v>19244.071612314568</v>
      </c>
      <c r="L7" s="42">
        <v>26656.136313657909</v>
      </c>
      <c r="M7" s="42">
        <v>9507.8997124492962</v>
      </c>
      <c r="N7" s="42">
        <v>17175.247310067753</v>
      </c>
      <c r="O7" s="42">
        <v>87700.146479056115</v>
      </c>
      <c r="P7" s="42">
        <v>778.24580378550991</v>
      </c>
      <c r="Q7" s="42">
        <v>41877.033100340152</v>
      </c>
      <c r="R7" s="42">
        <v>3535.5159741176321</v>
      </c>
      <c r="S7" s="42">
        <v>32237.141776785196</v>
      </c>
      <c r="T7" s="42">
        <v>73335.929073339837</v>
      </c>
      <c r="U7" s="42">
        <v>1538.9154015569366</v>
      </c>
      <c r="V7" s="42">
        <v>56241.250506056436</v>
      </c>
      <c r="W7" s="42">
        <v>23029.671710501025</v>
      </c>
      <c r="X7" s="42">
        <v>13687.45200533067</v>
      </c>
      <c r="Y7" s="42">
        <v>19558.246825638915</v>
      </c>
      <c r="Z7" s="42">
        <v>49372.609196488673</v>
      </c>
      <c r="AA7" s="42">
        <v>1515.7192034649852</v>
      </c>
      <c r="AB7" s="42">
        <v>1515.7192034649852</v>
      </c>
      <c r="AC7" s="42">
        <v>9376.3108126753286</v>
      </c>
      <c r="AD7" s="42">
        <v>937.6310812675332</v>
      </c>
      <c r="AE7" s="42">
        <v>9376.3108126753286</v>
      </c>
      <c r="AF7" s="42">
        <v>7798.9364973924239</v>
      </c>
      <c r="AG7" s="42">
        <v>779.89364973924239</v>
      </c>
      <c r="AH7" s="42">
        <v>937.6310812675332</v>
      </c>
      <c r="AI7" s="42">
        <v>104584.11676671107</v>
      </c>
      <c r="AJ7" s="42">
        <v>99568.20545315629</v>
      </c>
      <c r="AK7" s="42">
        <v>7849.9587465524673</v>
      </c>
      <c r="AL7" s="42">
        <v>4663.7067257761955</v>
      </c>
      <c r="AM7" s="42">
        <v>7742.2617052495461</v>
      </c>
      <c r="AN7" s="42">
        <v>7849.9587465524673</v>
      </c>
      <c r="AO7" s="42">
        <v>0.98</v>
      </c>
      <c r="AP7" s="42">
        <v>0.53</v>
      </c>
      <c r="AQ7"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50-60%</v>
      </c>
      <c r="AR7" s="42">
        <v>0.34</v>
      </c>
      <c r="AS7"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30-40%</v>
      </c>
      <c r="AT7" s="42">
        <v>2055.0338701812389</v>
      </c>
    </row>
    <row r="8" spans="1:47" ht="12.75" customHeight="1" x14ac:dyDescent="0.25">
      <c r="A8" s="42" t="s">
        <v>46</v>
      </c>
      <c r="B8" s="42">
        <v>94.126140000000007</v>
      </c>
      <c r="C8" s="42" t="s">
        <v>42</v>
      </c>
      <c r="D8" s="42" t="s">
        <v>46</v>
      </c>
      <c r="E8" s="42">
        <v>19118.998097277727</v>
      </c>
      <c r="F8" s="42">
        <v>18332.194507157743</v>
      </c>
      <c r="G8" s="42">
        <v>69867.970857475491</v>
      </c>
      <c r="H8" s="42">
        <v>67328.031054628213</v>
      </c>
      <c r="I8" s="42">
        <v>27263.201801172494</v>
      </c>
      <c r="J8" s="42">
        <v>17939.214407620784</v>
      </c>
      <c r="K8" s="42">
        <v>19222.225204631832</v>
      </c>
      <c r="L8" s="42">
        <v>25851.180802856274</v>
      </c>
      <c r="M8" s="42">
        <v>10648.188206520916</v>
      </c>
      <c r="N8" s="42">
        <v>16312.017509276267</v>
      </c>
      <c r="O8" s="42">
        <v>66256.894153197674</v>
      </c>
      <c r="P8" s="42">
        <v>12058.593405783176</v>
      </c>
      <c r="Q8" s="42">
        <v>40062.824921380379</v>
      </c>
      <c r="R8" s="42">
        <v>3465.9008028537942</v>
      </c>
      <c r="S8" s="42">
        <v>31560.523560161644</v>
      </c>
      <c r="T8" s="42">
        <v>59564.755075758847</v>
      </c>
      <c r="U8" s="42">
        <v>1420.9515000216343</v>
      </c>
      <c r="V8" s="42">
        <v>46754.963998819207</v>
      </c>
      <c r="W8" s="42">
        <v>22546.490007020606</v>
      </c>
      <c r="X8" s="42">
        <v>13429.345507879254</v>
      </c>
      <c r="Y8" s="42">
        <v>21384.412326325546</v>
      </c>
      <c r="Z8" s="42">
        <v>39630.251909178311</v>
      </c>
      <c r="AA8" s="42">
        <v>1394.3618037354754</v>
      </c>
      <c r="AB8" s="42">
        <v>1394.3618037354754</v>
      </c>
      <c r="AC8" s="42">
        <v>6294.0319997585111</v>
      </c>
      <c r="AD8" s="42">
        <v>629.40319997585118</v>
      </c>
      <c r="AE8" s="42">
        <v>6294.0319997585111</v>
      </c>
      <c r="AF8" s="42">
        <v>10017.985509517755</v>
      </c>
      <c r="AG8" s="42">
        <v>1001.7985509517757</v>
      </c>
      <c r="AH8" s="42">
        <v>629.40319997585118</v>
      </c>
      <c r="AI8" s="42">
        <v>80500.422727666984</v>
      </c>
      <c r="AJ8" s="42">
        <v>69919.266069556572</v>
      </c>
      <c r="AK8" s="42">
        <v>1709.7108867131171</v>
      </c>
      <c r="AL8" s="42">
        <v>896.68088733777427</v>
      </c>
      <c r="AM8" s="42">
        <v>1710.5008860081425</v>
      </c>
      <c r="AN8" s="42">
        <v>1709.7108867131171</v>
      </c>
      <c r="AO8" s="42">
        <v>0.7</v>
      </c>
      <c r="AP8" s="42">
        <v>0.47</v>
      </c>
      <c r="AQ8"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40-50%</v>
      </c>
      <c r="AR8" s="42">
        <v>0.17</v>
      </c>
      <c r="AS8"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10-20%</v>
      </c>
      <c r="AT8" s="42">
        <v>1793.9214407620784</v>
      </c>
    </row>
    <row r="9" spans="1:47" ht="12.75" customHeight="1" x14ac:dyDescent="0.25">
      <c r="A9" s="42" t="s">
        <v>47</v>
      </c>
      <c r="B9" s="42">
        <v>69.249989999999997</v>
      </c>
      <c r="C9" s="42" t="s">
        <v>42</v>
      </c>
      <c r="D9" s="42" t="s">
        <v>47</v>
      </c>
      <c r="E9" s="42">
        <v>7873.63429491843</v>
      </c>
      <c r="F9" s="42">
        <v>7818.948093204719</v>
      </c>
      <c r="G9" s="42">
        <v>47211.857416929561</v>
      </c>
      <c r="H9" s="42">
        <v>47031.054000214033</v>
      </c>
      <c r="I9" s="42">
        <v>12753.605899106595</v>
      </c>
      <c r="J9" s="42">
        <v>10001.596999061323</v>
      </c>
      <c r="K9" s="42">
        <v>8913.8510971099458</v>
      </c>
      <c r="L9" s="42">
        <v>12104.839701771583</v>
      </c>
      <c r="M9" s="42">
        <v>4335.4897999814348</v>
      </c>
      <c r="N9" s="42">
        <v>8371.8828025907569</v>
      </c>
      <c r="O9" s="42">
        <v>53383.910075391737</v>
      </c>
      <c r="P9" s="42">
        <v>0</v>
      </c>
      <c r="Q9" s="42">
        <v>24420.226770323301</v>
      </c>
      <c r="R9" s="42">
        <v>1872.9696012194761</v>
      </c>
      <c r="S9" s="42">
        <v>22570.106488733942</v>
      </c>
      <c r="T9" s="42">
        <v>46990.333259057246</v>
      </c>
      <c r="U9" s="42">
        <v>653.11389762994065</v>
      </c>
      <c r="V9" s="42">
        <v>30813.803586657792</v>
      </c>
      <c r="W9" s="42">
        <v>11279.996797394713</v>
      </c>
      <c r="X9" s="42">
        <v>7315.4322990496657</v>
      </c>
      <c r="Y9" s="42">
        <v>16756.519333352033</v>
      </c>
      <c r="Z9" s="42">
        <v>38516.677907532998</v>
      </c>
      <c r="AA9" s="42">
        <v>647.27880255957996</v>
      </c>
      <c r="AB9" s="42">
        <v>647.27880255957996</v>
      </c>
      <c r="AC9" s="42">
        <v>4335.4897999814348</v>
      </c>
      <c r="AD9" s="42">
        <v>433.54897999814415</v>
      </c>
      <c r="AE9" s="42">
        <v>4335.4897999814348</v>
      </c>
      <c r="AF9" s="42">
        <v>4036.3930026093226</v>
      </c>
      <c r="AG9" s="42">
        <v>403.6393002609322</v>
      </c>
      <c r="AH9" s="42">
        <v>433.54897999814415</v>
      </c>
      <c r="AI9" s="42">
        <v>61057.660673874998</v>
      </c>
      <c r="AJ9" s="42">
        <v>60171.40779779134</v>
      </c>
      <c r="AK9" s="42">
        <v>10559.069092757069</v>
      </c>
      <c r="AL9" s="42">
        <v>7797.9217955404929</v>
      </c>
      <c r="AM9" s="42">
        <v>8739.6453268528057</v>
      </c>
      <c r="AN9" s="42">
        <v>10507.708691754378</v>
      </c>
      <c r="AO9" s="42">
        <v>1</v>
      </c>
      <c r="AP9" s="42">
        <v>0.31</v>
      </c>
      <c r="AQ9"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30-40%</v>
      </c>
      <c r="AR9" s="42">
        <v>0.26</v>
      </c>
      <c r="AS9"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20-30%</v>
      </c>
      <c r="AT9" s="42">
        <v>1000.1596999061323</v>
      </c>
    </row>
    <row r="10" spans="1:47" ht="12.75" customHeight="1" x14ac:dyDescent="0.25">
      <c r="A10" s="42" t="s">
        <v>48</v>
      </c>
      <c r="B10" s="42">
        <v>99.989909999999995</v>
      </c>
      <c r="C10" s="42" t="s">
        <v>38</v>
      </c>
      <c r="D10" s="42" t="s">
        <v>48</v>
      </c>
      <c r="E10" s="42">
        <v>1371.374999749605</v>
      </c>
      <c r="F10" s="42">
        <v>1358.0870978287353</v>
      </c>
      <c r="G10" s="42">
        <v>18831.373168141297</v>
      </c>
      <c r="H10" s="42">
        <v>18585.211776519336</v>
      </c>
      <c r="I10" s="42">
        <v>3453.289894130482</v>
      </c>
      <c r="J10" s="42">
        <v>2761.3791953290711</v>
      </c>
      <c r="K10" s="42">
        <v>2704.1510933893301</v>
      </c>
      <c r="L10" s="42">
        <v>3319.778394090667</v>
      </c>
      <c r="M10" s="42">
        <v>1601.5584926155645</v>
      </c>
      <c r="N10" s="42">
        <v>2519.6238954292348</v>
      </c>
      <c r="O10" s="42">
        <v>18894.415134140811</v>
      </c>
      <c r="P10" s="42">
        <v>757.82108590006783</v>
      </c>
      <c r="Q10" s="42">
        <v>4941.7023983813087</v>
      </c>
      <c r="R10" s="42">
        <v>543.0703986182931</v>
      </c>
      <c r="S10" s="42">
        <v>12625.409922672434</v>
      </c>
      <c r="T10" s="42">
        <v>16809.291235153676</v>
      </c>
      <c r="U10" s="42">
        <v>200.80420151471486</v>
      </c>
      <c r="V10" s="42">
        <v>7026.8262973684423</v>
      </c>
      <c r="W10" s="42">
        <v>3244.9322937914262</v>
      </c>
      <c r="X10" s="42">
        <v>2198.925993255034</v>
      </c>
      <c r="Y10" s="42">
        <v>4597.0573649631078</v>
      </c>
      <c r="Z10" s="42">
        <v>16193.46852097485</v>
      </c>
      <c r="AA10" s="42">
        <v>198.17879867925512</v>
      </c>
      <c r="AB10" s="42">
        <v>198.17879867925512</v>
      </c>
      <c r="AC10" s="42">
        <v>1331.4505954253038</v>
      </c>
      <c r="AD10" s="42">
        <v>133.14505954253042</v>
      </c>
      <c r="AE10" s="42">
        <v>1331.4505954253038</v>
      </c>
      <c r="AF10" s="42">
        <v>1188.173300003931</v>
      </c>
      <c r="AG10" s="42">
        <v>118.81733000039308</v>
      </c>
      <c r="AH10" s="42">
        <v>133.14505954253042</v>
      </c>
      <c r="AI10" s="42">
        <v>23986.135980645922</v>
      </c>
      <c r="AJ10" s="42">
        <v>23703.07627595661</v>
      </c>
      <c r="AK10" s="42">
        <v>3407.8899848461151</v>
      </c>
      <c r="AL10" s="42">
        <v>3399.8399848937988</v>
      </c>
      <c r="AM10" s="42">
        <v>3399.8399963378906</v>
      </c>
      <c r="AN10" s="42">
        <v>3399.8399848937988</v>
      </c>
      <c r="AO10" s="42">
        <v>0.85</v>
      </c>
      <c r="AP10" s="42">
        <v>7.0000000000000007E-2</v>
      </c>
      <c r="AQ10"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0-10%</v>
      </c>
      <c r="AR10" s="42">
        <v>0.42</v>
      </c>
      <c r="AS10"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40-50%</v>
      </c>
      <c r="AT10" s="42">
        <v>276.13791953290712</v>
      </c>
    </row>
    <row r="11" spans="1:47" ht="12.75" customHeight="1" x14ac:dyDescent="0.25">
      <c r="A11" s="42" t="s">
        <v>49</v>
      </c>
      <c r="B11" s="42">
        <v>65.336299999999994</v>
      </c>
      <c r="C11" s="42" t="s">
        <v>38</v>
      </c>
      <c r="D11" s="42" t="s">
        <v>49</v>
      </c>
      <c r="E11" s="42">
        <v>2805.1401024672591</v>
      </c>
      <c r="F11" s="42">
        <v>2801.2319050574288</v>
      </c>
      <c r="G11" s="42">
        <v>10961.153444495721</v>
      </c>
      <c r="H11" s="42">
        <v>10950.49085777493</v>
      </c>
      <c r="I11" s="42">
        <v>3723.6820089725734</v>
      </c>
      <c r="J11" s="42">
        <v>2865.3771052247612</v>
      </c>
      <c r="K11" s="42">
        <v>3117.8279121529195</v>
      </c>
      <c r="L11" s="42">
        <v>3666.6340091420716</v>
      </c>
      <c r="M11" s="42">
        <v>1638.6059068687389</v>
      </c>
      <c r="N11" s="42">
        <v>2722.8629044325135</v>
      </c>
      <c r="O11" s="42">
        <v>11734.851375782966</v>
      </c>
      <c r="P11" s="42">
        <v>752.82798677682968</v>
      </c>
      <c r="Q11" s="42">
        <v>7528.3637903747158</v>
      </c>
      <c r="R11" s="42">
        <v>480.86419803928584</v>
      </c>
      <c r="S11" s="42">
        <v>4485.8016764445938</v>
      </c>
      <c r="T11" s="42">
        <v>11261.337480042481</v>
      </c>
      <c r="U11" s="42">
        <v>196.83480139626778</v>
      </c>
      <c r="V11" s="42">
        <v>8001.877686115201</v>
      </c>
      <c r="W11" s="42">
        <v>3561.2866111145413</v>
      </c>
      <c r="X11" s="42">
        <v>2566.3201084219108</v>
      </c>
      <c r="Y11" s="42">
        <v>6666.3360038530082</v>
      </c>
      <c r="Z11" s="42">
        <v>10336.271810389822</v>
      </c>
      <c r="AA11" s="42">
        <v>186.57580090042774</v>
      </c>
      <c r="AB11" s="42">
        <v>186.57580090042774</v>
      </c>
      <c r="AC11" s="42">
        <v>1418.0109053840058</v>
      </c>
      <c r="AD11" s="42">
        <v>141.80109053840056</v>
      </c>
      <c r="AE11" s="42">
        <v>1418.0109053840058</v>
      </c>
      <c r="AF11" s="42">
        <v>1304.8519990485072</v>
      </c>
      <c r="AG11" s="42">
        <v>130.48519990485073</v>
      </c>
      <c r="AH11" s="42">
        <v>141.80109053840056</v>
      </c>
      <c r="AI11" s="42">
        <v>13138.94297315505</v>
      </c>
      <c r="AJ11" s="42">
        <v>13069.11680737276</v>
      </c>
      <c r="AK11" s="42">
        <v>676.9475923802238</v>
      </c>
      <c r="AL11" s="42">
        <v>665.02119247056544</v>
      </c>
      <c r="AM11" s="42">
        <v>654.67300150194228</v>
      </c>
      <c r="AN11" s="42">
        <v>676.9475923802238</v>
      </c>
      <c r="AO11" s="42">
        <v>0.9</v>
      </c>
      <c r="AP11" s="42">
        <v>0.11</v>
      </c>
      <c r="AQ11"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10-20%</v>
      </c>
      <c r="AR11" s="42">
        <v>0.06</v>
      </c>
      <c r="AS11"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0-10%</v>
      </c>
      <c r="AT11" s="42">
        <v>286.53771052247612</v>
      </c>
    </row>
    <row r="12" spans="1:47" ht="12.75" customHeight="1" x14ac:dyDescent="0.25">
      <c r="A12" s="42" t="s">
        <v>50</v>
      </c>
      <c r="B12" s="42">
        <v>99.999470000000002</v>
      </c>
      <c r="C12" s="42" t="s">
        <v>42</v>
      </c>
      <c r="D12" s="42" t="s">
        <v>50</v>
      </c>
      <c r="E12" s="42">
        <v>13614.907302860354</v>
      </c>
      <c r="F12" s="42">
        <v>13490.687105198071</v>
      </c>
      <c r="G12" s="42">
        <v>74121.079206634269</v>
      </c>
      <c r="H12" s="42">
        <v>71675.320803573253</v>
      </c>
      <c r="I12" s="42">
        <v>21598.459199917161</v>
      </c>
      <c r="J12" s="42">
        <v>15046.844694329659</v>
      </c>
      <c r="K12" s="42">
        <v>16496.1590998756</v>
      </c>
      <c r="L12" s="42">
        <v>20931.95149926388</v>
      </c>
      <c r="M12" s="42">
        <v>8345.6143940814509</v>
      </c>
      <c r="N12" s="42">
        <v>13623.911696709998</v>
      </c>
      <c r="O12" s="42">
        <v>84982.080306886492</v>
      </c>
      <c r="P12" s="42">
        <v>1488.5729915983973</v>
      </c>
      <c r="Q12" s="42">
        <v>27533.644125374754</v>
      </c>
      <c r="R12" s="42">
        <v>3374.5258179935336</v>
      </c>
      <c r="S12" s="42">
        <v>44605.955539079587</v>
      </c>
      <c r="T12" s="42">
        <v>70651.026672855936</v>
      </c>
      <c r="U12" s="42">
        <v>1264.8841019912797</v>
      </c>
      <c r="V12" s="42">
        <v>41864.697759405317</v>
      </c>
      <c r="W12" s="42">
        <v>19182.976908598001</v>
      </c>
      <c r="X12" s="42">
        <v>11609.441610524656</v>
      </c>
      <c r="Y12" s="42">
        <v>15944.954719241292</v>
      </c>
      <c r="Z12" s="42">
        <v>57330.520344377037</v>
      </c>
      <c r="AA12" s="42">
        <v>1221.0805013626959</v>
      </c>
      <c r="AB12" s="42">
        <v>1221.0805013626959</v>
      </c>
      <c r="AC12" s="42">
        <v>7878.0886931568239</v>
      </c>
      <c r="AD12" s="42">
        <v>787.80886931568261</v>
      </c>
      <c r="AE12" s="42">
        <v>7878.0886931568239</v>
      </c>
      <c r="AF12" s="42">
        <v>5745.8230035531751</v>
      </c>
      <c r="AG12" s="42">
        <v>574.5823003553171</v>
      </c>
      <c r="AH12" s="42">
        <v>787.80886931568261</v>
      </c>
      <c r="AI12" s="42">
        <v>99866.870228428117</v>
      </c>
      <c r="AJ12" s="42">
        <v>96471.958104056946</v>
      </c>
      <c r="AK12" s="42">
        <v>10651.820111173905</v>
      </c>
      <c r="AL12" s="42">
        <v>10204.829111318804</v>
      </c>
      <c r="AM12" s="42">
        <v>10245.348680872239</v>
      </c>
      <c r="AN12" s="42">
        <v>10651.820111173905</v>
      </c>
      <c r="AO12" s="42">
        <v>0.95</v>
      </c>
      <c r="AP12" s="42">
        <v>0.42</v>
      </c>
      <c r="AQ12"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40-50%</v>
      </c>
      <c r="AR12" s="42">
        <v>0.52</v>
      </c>
      <c r="AS12"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50-60%</v>
      </c>
      <c r="AT12" s="42">
        <v>1504.6844694329659</v>
      </c>
    </row>
    <row r="13" spans="1:47" ht="12.75" customHeight="1" x14ac:dyDescent="0.25">
      <c r="A13" s="42" t="s">
        <v>51</v>
      </c>
      <c r="B13" s="42">
        <v>88.928650000000005</v>
      </c>
      <c r="C13" s="42" t="s">
        <v>42</v>
      </c>
      <c r="D13" s="42" t="s">
        <v>51</v>
      </c>
      <c r="E13" s="42">
        <v>12344.002533603852</v>
      </c>
      <c r="F13" s="42">
        <v>12118.402991075622</v>
      </c>
      <c r="G13" s="42">
        <v>58489.70711397627</v>
      </c>
      <c r="H13" s="42">
        <v>54358.4616472997</v>
      </c>
      <c r="I13" s="42">
        <v>19380.523947538059</v>
      </c>
      <c r="J13" s="42">
        <v>12767.858130264729</v>
      </c>
      <c r="K13" s="42">
        <v>14374.188794946867</v>
      </c>
      <c r="L13" s="42">
        <v>18360.465348849975</v>
      </c>
      <c r="M13" s="42">
        <v>7837.5502251795469</v>
      </c>
      <c r="N13" s="42">
        <v>11729.899330900262</v>
      </c>
      <c r="O13" s="42">
        <v>56313.202545093867</v>
      </c>
      <c r="P13" s="42">
        <v>3602.6906904503721</v>
      </c>
      <c r="Q13" s="42">
        <v>30015.132014846429</v>
      </c>
      <c r="R13" s="42">
        <v>1991.7122083104175</v>
      </c>
      <c r="S13" s="42">
        <v>23716.742321584712</v>
      </c>
      <c r="T13" s="42">
        <v>50129.183645980767</v>
      </c>
      <c r="U13" s="42">
        <v>1074.5980032306611</v>
      </c>
      <c r="V13" s="42">
        <v>36199.150913959529</v>
      </c>
      <c r="W13" s="42">
        <v>16389.062594067669</v>
      </c>
      <c r="X13" s="42">
        <v>10126.574698969693</v>
      </c>
      <c r="Y13" s="42">
        <v>16826.853932044934</v>
      </c>
      <c r="Z13" s="42">
        <v>35456.919572077561</v>
      </c>
      <c r="AA13" s="42">
        <v>998.28769979983929</v>
      </c>
      <c r="AB13" s="42">
        <v>998.28769979983929</v>
      </c>
      <c r="AC13" s="42">
        <v>6197.5375171003971</v>
      </c>
      <c r="AD13" s="42">
        <v>619.75375171003975</v>
      </c>
      <c r="AE13" s="42">
        <v>6197.5375171003971</v>
      </c>
      <c r="AF13" s="42">
        <v>5532.3618137998646</v>
      </c>
      <c r="AG13" s="42">
        <v>553.23618137998631</v>
      </c>
      <c r="AH13" s="42">
        <v>619.75375171003975</v>
      </c>
      <c r="AI13" s="42">
        <v>65727.448707720163</v>
      </c>
      <c r="AJ13" s="42">
        <v>61916.005512428834</v>
      </c>
      <c r="AK13" s="42">
        <v>1682.7825931385169</v>
      </c>
      <c r="AL13" s="42">
        <v>1658.9129930366771</v>
      </c>
      <c r="AM13" s="42">
        <v>1648.7052041790448</v>
      </c>
      <c r="AN13" s="42">
        <v>1682.7825931385169</v>
      </c>
      <c r="AO13" s="42">
        <v>0.88</v>
      </c>
      <c r="AP13" s="42">
        <v>0.44</v>
      </c>
      <c r="AQ13"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40-50%</v>
      </c>
      <c r="AR13" s="42">
        <v>0.21</v>
      </c>
      <c r="AS13"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20-30%</v>
      </c>
      <c r="AT13" s="42">
        <v>1276.7858130264729</v>
      </c>
    </row>
    <row r="14" spans="1:47" ht="12.75" customHeight="1" x14ac:dyDescent="0.25">
      <c r="A14" s="42" t="s">
        <v>52</v>
      </c>
      <c r="B14" s="42">
        <v>98.61833</v>
      </c>
      <c r="C14" s="42" t="s">
        <v>42</v>
      </c>
      <c r="D14" s="42" t="s">
        <v>52</v>
      </c>
      <c r="E14" s="42">
        <v>21923.955950516793</v>
      </c>
      <c r="F14" s="42">
        <v>21814.126527719338</v>
      </c>
      <c r="G14" s="42">
        <v>102181.26723571992</v>
      </c>
      <c r="H14" s="42">
        <v>98989.415321653083</v>
      </c>
      <c r="I14" s="42">
        <v>35888.428444149926</v>
      </c>
      <c r="J14" s="42">
        <v>21823.545841074469</v>
      </c>
      <c r="K14" s="42">
        <v>29824.63392430215</v>
      </c>
      <c r="L14" s="42">
        <v>35612.581244592955</v>
      </c>
      <c r="M14" s="42">
        <v>16271.013942037252</v>
      </c>
      <c r="N14" s="42">
        <v>21195.304141202338</v>
      </c>
      <c r="O14" s="42">
        <v>161859.45214980841</v>
      </c>
      <c r="P14" s="42">
        <v>536.6436993479731</v>
      </c>
      <c r="Q14" s="42">
        <v>22751.134016777069</v>
      </c>
      <c r="R14" s="42">
        <v>13989.875064858668</v>
      </c>
      <c r="S14" s="42">
        <v>128531.07479742375</v>
      </c>
      <c r="T14" s="42">
        <v>150745.56511485283</v>
      </c>
      <c r="U14" s="42">
        <v>2056.2693131800256</v>
      </c>
      <c r="V14" s="42">
        <v>33865.021051732649</v>
      </c>
      <c r="W14" s="42">
        <v>34403.388106464547</v>
      </c>
      <c r="X14" s="42">
        <v>20041.54082000185</v>
      </c>
      <c r="Y14" s="42">
        <v>15579.342194402821</v>
      </c>
      <c r="Z14" s="42">
        <v>141556.83869430737</v>
      </c>
      <c r="AA14" s="42">
        <v>2006.3161953457313</v>
      </c>
      <c r="AB14" s="42">
        <v>2006.3161953457313</v>
      </c>
      <c r="AC14" s="42">
        <v>16060.266641218763</v>
      </c>
      <c r="AD14" s="42">
        <v>1606.026664121877</v>
      </c>
      <c r="AE14" s="42">
        <v>16060.266641218763</v>
      </c>
      <c r="AF14" s="42">
        <v>5135.0374999835758</v>
      </c>
      <c r="AG14" s="42">
        <v>513.50374999835742</v>
      </c>
      <c r="AH14" s="42">
        <v>1606.026664121877</v>
      </c>
      <c r="AI14" s="42">
        <v>198846.82582336303</v>
      </c>
      <c r="AJ14" s="42">
        <v>197325.83260314923</v>
      </c>
      <c r="AK14" s="42">
        <v>1556.2741889860481</v>
      </c>
      <c r="AL14" s="42">
        <v>655.30320036783826</v>
      </c>
      <c r="AM14" s="42">
        <v>1099.2700971197337</v>
      </c>
      <c r="AN14" s="42">
        <v>1099.8741874601692</v>
      </c>
      <c r="AO14" s="42">
        <v>0.98</v>
      </c>
      <c r="AP14" s="42">
        <v>0.32</v>
      </c>
      <c r="AQ14"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30-40%</v>
      </c>
      <c r="AR14" s="42">
        <v>0.49</v>
      </c>
      <c r="AS14"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40-50%</v>
      </c>
      <c r="AT14" s="42">
        <v>2182.354584107447</v>
      </c>
    </row>
    <row r="15" spans="1:47" ht="12.75" customHeight="1" x14ac:dyDescent="0.25">
      <c r="A15" s="42" t="s">
        <v>53</v>
      </c>
      <c r="C15" s="42" t="s">
        <v>42</v>
      </c>
      <c r="D15" s="42" t="s">
        <v>53</v>
      </c>
      <c r="E15" s="42">
        <v>9494.3274984081509</v>
      </c>
      <c r="F15" s="42">
        <v>9417.8794884202125</v>
      </c>
      <c r="G15" s="42">
        <v>24886.204238548125</v>
      </c>
      <c r="H15" s="42">
        <v>24682.749010003401</v>
      </c>
      <c r="I15" s="42">
        <v>11850.181005162369</v>
      </c>
      <c r="J15" s="42">
        <v>7418.9986023746387</v>
      </c>
      <c r="K15" s="42">
        <v>8047.7622886623722</v>
      </c>
      <c r="L15" s="42">
        <v>11502.471005608983</v>
      </c>
      <c r="M15" s="42">
        <v>3443.0910993480647</v>
      </c>
      <c r="N15" s="42">
        <v>6969.8040026321396</v>
      </c>
      <c r="O15" s="42">
        <v>74239.071945726551</v>
      </c>
      <c r="P15" s="42">
        <v>0</v>
      </c>
      <c r="Q15" s="42">
        <v>29127.357187572452</v>
      </c>
      <c r="R15" s="42">
        <v>7373.57975502716</v>
      </c>
      <c r="S15" s="42">
        <v>32585.487918793635</v>
      </c>
      <c r="T15" s="42">
        <v>61712.84510636609</v>
      </c>
      <c r="U15" s="42">
        <v>751.45739913480782</v>
      </c>
      <c r="V15" s="42">
        <v>41653.58402693292</v>
      </c>
      <c r="W15" s="42">
        <v>10442.986488993127</v>
      </c>
      <c r="X15" s="42">
        <v>5852.9786928952672</v>
      </c>
      <c r="Y15" s="42">
        <v>20757.163684533549</v>
      </c>
      <c r="Z15" s="42">
        <v>51992.60231994636</v>
      </c>
      <c r="AA15" s="42">
        <v>728.05550140720879</v>
      </c>
      <c r="AB15" s="42">
        <v>728.05550140720879</v>
      </c>
      <c r="AC15" s="42">
        <v>3443.0910993480647</v>
      </c>
      <c r="AD15" s="42">
        <v>344.30910993480666</v>
      </c>
      <c r="AE15" s="42">
        <v>3443.0910993480647</v>
      </c>
      <c r="AF15" s="42">
        <v>3526.7129032840744</v>
      </c>
      <c r="AG15" s="42">
        <v>352.67129032840751</v>
      </c>
      <c r="AH15" s="42">
        <v>344.30910993480666</v>
      </c>
      <c r="AI15" s="42">
        <v>90896.507213140299</v>
      </c>
      <c r="AJ15" s="42">
        <v>89396.606143465688</v>
      </c>
      <c r="AK15" s="42">
        <v>15680.955652347062</v>
      </c>
      <c r="AL15" s="42">
        <v>10103.047139868142</v>
      </c>
      <c r="AM15" s="42">
        <v>13387.663467997909</v>
      </c>
      <c r="AN15" s="42">
        <v>14329.645639708493</v>
      </c>
      <c r="AO15" s="42">
        <v>1</v>
      </c>
      <c r="AP15" s="42">
        <v>0.28999999999999998</v>
      </c>
      <c r="AQ15"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20-30%</v>
      </c>
      <c r="AR15" s="42">
        <v>0.43</v>
      </c>
      <c r="AS15"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40-50%</v>
      </c>
      <c r="AT15" s="42">
        <v>741.89986023746383</v>
      </c>
    </row>
    <row r="16" spans="1:47" ht="12.75" customHeight="1" x14ac:dyDescent="0.25">
      <c r="A16" s="42" t="s">
        <v>54</v>
      </c>
      <c r="B16" s="42">
        <v>99.170360000000002</v>
      </c>
      <c r="C16" s="42" t="s">
        <v>38</v>
      </c>
      <c r="D16" s="42" t="s">
        <v>54</v>
      </c>
      <c r="E16" s="42">
        <v>464.53299978050939</v>
      </c>
      <c r="F16" s="42">
        <v>439.25619987856044</v>
      </c>
      <c r="G16" s="42">
        <v>4071.5117964013143</v>
      </c>
      <c r="H16" s="42">
        <v>3749.9651970269229</v>
      </c>
      <c r="I16" s="42">
        <v>1104.2274992380262</v>
      </c>
      <c r="J16" s="42">
        <v>828.23009951431584</v>
      </c>
      <c r="K16" s="42">
        <v>686.2654997453501</v>
      </c>
      <c r="L16" s="42">
        <v>860.52109930165886</v>
      </c>
      <c r="M16" s="42">
        <v>536.53499941909831</v>
      </c>
      <c r="N16" s="42">
        <v>606.50889954809088</v>
      </c>
      <c r="O16" s="42">
        <v>3387.9305003928162</v>
      </c>
      <c r="P16" s="42">
        <v>706.36300268769264</v>
      </c>
      <c r="Q16" s="42">
        <v>1180.6133042243018</v>
      </c>
      <c r="R16" s="42">
        <v>104.08499895723067</v>
      </c>
      <c r="S16" s="42">
        <v>2270.4702986370971</v>
      </c>
      <c r="T16" s="42">
        <v>2744.7206001737063</v>
      </c>
      <c r="U16" s="42">
        <v>32.295299978555718</v>
      </c>
      <c r="V16" s="42">
        <v>1823.8232044434117</v>
      </c>
      <c r="W16" s="42">
        <v>690.5486997622138</v>
      </c>
      <c r="X16" s="42">
        <v>496.74259992153384</v>
      </c>
      <c r="Y16" s="42">
        <v>464.53879923746001</v>
      </c>
      <c r="Z16" s="42">
        <v>1886.1255899350069</v>
      </c>
      <c r="AA16" s="42">
        <v>34.395299733594591</v>
      </c>
      <c r="AB16" s="42">
        <v>34.395299733594591</v>
      </c>
      <c r="AC16" s="42">
        <v>87.094799976650407</v>
      </c>
      <c r="AD16" s="42">
        <v>8.7094799976650421</v>
      </c>
      <c r="AE16" s="42">
        <v>87.094799976650407</v>
      </c>
      <c r="AF16" s="42">
        <v>519.41409957144049</v>
      </c>
      <c r="AG16" s="42">
        <v>51.941409957144046</v>
      </c>
      <c r="AH16" s="42">
        <v>8.7094799976650421</v>
      </c>
      <c r="AI16" s="42">
        <v>3863.028900480399</v>
      </c>
      <c r="AJ16" s="42">
        <v>3243.5962923920079</v>
      </c>
      <c r="AK16" s="42">
        <v>308.25960294942337</v>
      </c>
      <c r="AL16" s="42">
        <v>127.34559974300639</v>
      </c>
      <c r="AM16" s="42">
        <v>127.34060088678225</v>
      </c>
      <c r="AN16" s="42">
        <v>127.34559974300639</v>
      </c>
      <c r="AO16" s="42">
        <v>0.4</v>
      </c>
      <c r="AP16" s="42">
        <v>0.61</v>
      </c>
      <c r="AQ16"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60-70%</v>
      </c>
      <c r="AR16" s="42">
        <v>0.54</v>
      </c>
      <c r="AS16"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50-60%</v>
      </c>
      <c r="AT16" s="42">
        <v>82.823009951431587</v>
      </c>
    </row>
    <row r="17" spans="1:46" ht="12.75" customHeight="1" x14ac:dyDescent="0.25">
      <c r="A17" s="42" t="s">
        <v>55</v>
      </c>
      <c r="B17" s="42">
        <v>94.803740000000005</v>
      </c>
      <c r="C17" s="42" t="s">
        <v>38</v>
      </c>
      <c r="D17" s="42" t="s">
        <v>55</v>
      </c>
      <c r="E17" s="42">
        <v>870.79450054121855</v>
      </c>
      <c r="F17" s="42">
        <v>870.70629960043163</v>
      </c>
      <c r="G17" s="42">
        <v>4782.4985973740841</v>
      </c>
      <c r="H17" s="42">
        <v>4363.5971738692288</v>
      </c>
      <c r="I17" s="42">
        <v>1543.2358002019394</v>
      </c>
      <c r="J17" s="42">
        <v>992.65869902466522</v>
      </c>
      <c r="K17" s="42">
        <v>1029.8573958295822</v>
      </c>
      <c r="L17" s="42">
        <v>1212.9825992387925</v>
      </c>
      <c r="M17" s="42">
        <v>608.50999845062336</v>
      </c>
      <c r="N17" s="42">
        <v>687.76279828055715</v>
      </c>
      <c r="O17" s="42">
        <v>6372.1695099389763</v>
      </c>
      <c r="P17" s="42">
        <v>403.82999954372644</v>
      </c>
      <c r="Q17" s="42">
        <v>1271.1384055498058</v>
      </c>
      <c r="R17" s="42">
        <v>317.87099905518693</v>
      </c>
      <c r="S17" s="42">
        <v>2200.5013020648034</v>
      </c>
      <c r="T17" s="42">
        <v>3067.8097080708831</v>
      </c>
      <c r="U17" s="42">
        <v>77.227599936522935</v>
      </c>
      <c r="V17" s="42">
        <v>4575.4982074178988</v>
      </c>
      <c r="W17" s="42">
        <v>1050.2737958888538</v>
      </c>
      <c r="X17" s="42">
        <v>591.3059957440928</v>
      </c>
      <c r="Y17" s="42">
        <v>412.91180044412613</v>
      </c>
      <c r="Z17" s="42">
        <v>2104.2279043567833</v>
      </c>
      <c r="AA17" s="42">
        <v>72.155600333615382</v>
      </c>
      <c r="AB17" s="42">
        <v>72.155600333615382</v>
      </c>
      <c r="AC17" s="42">
        <v>242.00349969253878</v>
      </c>
      <c r="AD17" s="42">
        <v>24.200349969253878</v>
      </c>
      <c r="AE17" s="42">
        <v>242.00349969253878</v>
      </c>
      <c r="AF17" s="42">
        <v>445.7592985880184</v>
      </c>
      <c r="AG17" s="42">
        <v>44.575929858801835</v>
      </c>
      <c r="AH17" s="42">
        <v>24.200349969253878</v>
      </c>
      <c r="AI17" s="42">
        <v>7564.74560462519</v>
      </c>
      <c r="AJ17" s="42">
        <v>6818.3114857869659</v>
      </c>
      <c r="AK17" s="42">
        <v>26.095999914687127</v>
      </c>
      <c r="AL17" s="42">
        <v>0</v>
      </c>
      <c r="AM17" s="42">
        <v>25.258000168483711</v>
      </c>
      <c r="AN17" s="42">
        <v>26.095999914687127</v>
      </c>
      <c r="AO17" s="42">
        <v>0.68</v>
      </c>
      <c r="AP17" s="42">
        <v>0.68</v>
      </c>
      <c r="AQ17"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60-70%</v>
      </c>
      <c r="AR17" s="42">
        <v>2.6</v>
      </c>
      <c r="AS17"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&gt;100%</v>
      </c>
      <c r="AT17" s="42">
        <v>99.26586990246652</v>
      </c>
    </row>
    <row r="18" spans="1:46" ht="12.75" customHeight="1" x14ac:dyDescent="0.25">
      <c r="A18" s="42" t="s">
        <v>56</v>
      </c>
      <c r="B18" s="42">
        <v>99.637180000000001</v>
      </c>
      <c r="C18" s="42" t="s">
        <v>42</v>
      </c>
      <c r="D18" s="42" t="s">
        <v>56</v>
      </c>
      <c r="E18" s="42">
        <v>5564.3570000203099</v>
      </c>
      <c r="F18" s="42">
        <v>5507.6046004505915</v>
      </c>
      <c r="G18" s="42">
        <v>18688.394991531335</v>
      </c>
      <c r="H18" s="42">
        <v>18005.036441408061</v>
      </c>
      <c r="I18" s="42">
        <v>8063.3210992800887</v>
      </c>
      <c r="J18" s="42">
        <v>5066.1378047270409</v>
      </c>
      <c r="K18" s="42">
        <v>4076.4099976607686</v>
      </c>
      <c r="L18" s="42">
        <v>7189.9136984225624</v>
      </c>
      <c r="M18" s="42">
        <v>2189.7139028797174</v>
      </c>
      <c r="N18" s="42">
        <v>4391.6881022780435</v>
      </c>
      <c r="O18" s="42">
        <v>18227.532164029479</v>
      </c>
      <c r="P18" s="42">
        <v>6299.7711862660944</v>
      </c>
      <c r="Q18" s="42">
        <v>15485.024364330042</v>
      </c>
      <c r="R18" s="42">
        <v>876.55880338558916</v>
      </c>
      <c r="S18" s="42">
        <v>6997.9348858664744</v>
      </c>
      <c r="T18" s="42">
        <v>16183.18806393042</v>
      </c>
      <c r="U18" s="42">
        <v>416.29289914516994</v>
      </c>
      <c r="V18" s="42">
        <v>17529.368464429099</v>
      </c>
      <c r="W18" s="42">
        <v>6312.6189009338341</v>
      </c>
      <c r="X18" s="42">
        <v>3928.2146042337481</v>
      </c>
      <c r="Y18" s="42">
        <v>9229.3665982801467</v>
      </c>
      <c r="Z18" s="42">
        <v>9874.4874972626567</v>
      </c>
      <c r="AA18" s="42">
        <v>408.75240111335739</v>
      </c>
      <c r="AB18" s="42">
        <v>408.75240111335739</v>
      </c>
      <c r="AC18" s="42">
        <v>671.57650121275947</v>
      </c>
      <c r="AD18" s="42">
        <v>67.157650121275935</v>
      </c>
      <c r="AE18" s="42">
        <v>671.57650121275947</v>
      </c>
      <c r="AF18" s="42">
        <v>3720.111601065284</v>
      </c>
      <c r="AG18" s="42">
        <v>372.01116010652845</v>
      </c>
      <c r="AH18" s="42">
        <v>67.157650121275935</v>
      </c>
      <c r="AI18" s="42">
        <v>23043.276966567086</v>
      </c>
      <c r="AJ18" s="42">
        <v>18470.228284707293</v>
      </c>
      <c r="AK18" s="42">
        <v>556.14999926090206</v>
      </c>
      <c r="AL18" s="42">
        <v>556.14999926090206</v>
      </c>
      <c r="AM18" s="42">
        <v>455.32999777793896</v>
      </c>
      <c r="AN18" s="42">
        <v>556.14999926090206</v>
      </c>
      <c r="AO18" s="42">
        <v>0.59</v>
      </c>
      <c r="AP18" s="42">
        <v>0.4</v>
      </c>
      <c r="AQ18"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30-40%</v>
      </c>
      <c r="AR18" s="42">
        <v>0.13</v>
      </c>
      <c r="AS18"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10-20%</v>
      </c>
      <c r="AT18" s="42">
        <v>506.61378047270409</v>
      </c>
    </row>
    <row r="19" spans="1:46" ht="12.75" customHeight="1" x14ac:dyDescent="0.25">
      <c r="A19" s="42" t="s">
        <v>57</v>
      </c>
      <c r="B19" s="42">
        <v>87.454859999999996</v>
      </c>
      <c r="C19" s="42" t="s">
        <v>42</v>
      </c>
      <c r="D19" s="42" t="s">
        <v>57</v>
      </c>
      <c r="E19" s="42">
        <v>4990.7606017576963</v>
      </c>
      <c r="F19" s="42">
        <v>4892.9102790163633</v>
      </c>
      <c r="G19" s="42">
        <v>4193.8037998019572</v>
      </c>
      <c r="H19" s="42">
        <v>3155.2818021559651</v>
      </c>
      <c r="I19" s="42">
        <v>5029.1687058934895</v>
      </c>
      <c r="J19" s="42">
        <v>3290.2147989483997</v>
      </c>
      <c r="K19" s="42">
        <v>4209.6941804774879</v>
      </c>
      <c r="L19" s="42">
        <v>4953.1090059178223</v>
      </c>
      <c r="M19" s="42">
        <v>2392.3776047852439</v>
      </c>
      <c r="N19" s="42">
        <v>3136.4770986492581</v>
      </c>
      <c r="O19" s="42">
        <v>11774.80312670597</v>
      </c>
      <c r="P19" s="42">
        <v>448.35980054503318</v>
      </c>
      <c r="Q19" s="42">
        <v>1889.6263014096758</v>
      </c>
      <c r="R19" s="42">
        <v>69.634599988115937</v>
      </c>
      <c r="S19" s="42">
        <v>9788.8339283980185</v>
      </c>
      <c r="T19" s="42">
        <v>11230.100429262662</v>
      </c>
      <c r="U19" s="42">
        <v>293.29489974965668</v>
      </c>
      <c r="V19" s="42">
        <v>2434.3289988529864</v>
      </c>
      <c r="W19" s="42">
        <v>4407.1744819001369</v>
      </c>
      <c r="X19" s="42">
        <v>2463.434189067621</v>
      </c>
      <c r="Y19" s="42">
        <v>901.0140991078232</v>
      </c>
      <c r="Z19" s="42">
        <v>9432.9842778343536</v>
      </c>
      <c r="AA19" s="42">
        <v>290.8604985402489</v>
      </c>
      <c r="AB19" s="42">
        <v>290.8604985402489</v>
      </c>
      <c r="AC19" s="42">
        <v>2181.1651050659925</v>
      </c>
      <c r="AD19" s="42">
        <v>218.11651050659918</v>
      </c>
      <c r="AE19" s="42">
        <v>2181.1651050659925</v>
      </c>
      <c r="AF19" s="42">
        <v>955.3119935832658</v>
      </c>
      <c r="AG19" s="42">
        <v>95.53119935832656</v>
      </c>
      <c r="AH19" s="42">
        <v>218.11651050659918</v>
      </c>
      <c r="AI19" s="42">
        <v>13900.587423216712</v>
      </c>
      <c r="AJ19" s="42">
        <v>12608.574167118579</v>
      </c>
      <c r="AK19" s="42">
        <v>0</v>
      </c>
      <c r="AL19" s="42">
        <v>0</v>
      </c>
      <c r="AM19" s="42">
        <v>0</v>
      </c>
      <c r="AN19" s="42">
        <v>0</v>
      </c>
      <c r="AO19" s="42">
        <v>0.76</v>
      </c>
      <c r="AP19" s="42">
        <v>0.52</v>
      </c>
      <c r="AQ19"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50-60%</v>
      </c>
      <c r="AR19" s="42">
        <v>0.28999999999999998</v>
      </c>
      <c r="AS19"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20-30%</v>
      </c>
      <c r="AT19" s="42">
        <v>329.02147989483996</v>
      </c>
    </row>
    <row r="20" spans="1:46" ht="12.75" customHeight="1" x14ac:dyDescent="0.25">
      <c r="A20" s="42" t="s">
        <v>58</v>
      </c>
      <c r="B20" s="42">
        <v>96.849869999999996</v>
      </c>
      <c r="C20" s="42" t="s">
        <v>42</v>
      </c>
      <c r="D20" s="42" t="s">
        <v>58</v>
      </c>
      <c r="E20" s="42">
        <v>5016.9120970632721</v>
      </c>
      <c r="F20" s="42">
        <v>4943.0871962999454</v>
      </c>
      <c r="G20" s="42">
        <v>27350.608787334702</v>
      </c>
      <c r="H20" s="42">
        <v>26959.691363327533</v>
      </c>
      <c r="I20" s="42">
        <v>8840.9061918098669</v>
      </c>
      <c r="J20" s="42">
        <v>5360.8462994874935</v>
      </c>
      <c r="K20" s="42">
        <v>6693.9576938568644</v>
      </c>
      <c r="L20" s="42">
        <v>8790.3549918604913</v>
      </c>
      <c r="M20" s="42">
        <v>3499.6070017647144</v>
      </c>
      <c r="N20" s="42">
        <v>5305.6777998411853</v>
      </c>
      <c r="O20" s="42">
        <v>33379.490816744641</v>
      </c>
      <c r="P20" s="42">
        <v>0</v>
      </c>
      <c r="Q20" s="42">
        <v>8386.0901838757582</v>
      </c>
      <c r="R20" s="42">
        <v>3472.1846350540286</v>
      </c>
      <c r="S20" s="42">
        <v>21526.248556418304</v>
      </c>
      <c r="T20" s="42">
        <v>29912.338740294061</v>
      </c>
      <c r="U20" s="42">
        <v>501.63300256307389</v>
      </c>
      <c r="V20" s="42">
        <v>11853.24226032634</v>
      </c>
      <c r="W20" s="42">
        <v>8522.02688617885</v>
      </c>
      <c r="X20" s="42">
        <v>5038.8171924078124</v>
      </c>
      <c r="Y20" s="42">
        <v>7014.5310129644349</v>
      </c>
      <c r="Z20" s="42">
        <v>27244.23124870137</v>
      </c>
      <c r="AA20" s="42">
        <v>477.75169719859701</v>
      </c>
      <c r="AB20" s="42">
        <v>477.75169719859701</v>
      </c>
      <c r="AC20" s="42">
        <v>3499.6070017647144</v>
      </c>
      <c r="AD20" s="42">
        <v>349.96070017647099</v>
      </c>
      <c r="AE20" s="42">
        <v>3499.6070017647144</v>
      </c>
      <c r="AF20" s="42">
        <v>1806.0707980764712</v>
      </c>
      <c r="AG20" s="42">
        <v>180.60707980764693</v>
      </c>
      <c r="AH20" s="42">
        <v>349.96070017647099</v>
      </c>
      <c r="AI20" s="42">
        <v>44763.092331665583</v>
      </c>
      <c r="AJ20" s="42">
        <v>44015.848070562897</v>
      </c>
      <c r="AK20" s="42">
        <v>1381.7548959292478</v>
      </c>
      <c r="AL20" s="42">
        <v>1129.4669959843163</v>
      </c>
      <c r="AM20" s="42">
        <v>1329.1619097925723</v>
      </c>
      <c r="AN20" s="42">
        <v>1381.7548959292478</v>
      </c>
      <c r="AO20" s="42">
        <v>1</v>
      </c>
      <c r="AP20" s="42">
        <v>0.16</v>
      </c>
      <c r="AQ20"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10-20%</v>
      </c>
      <c r="AR20" s="42">
        <v>0.41</v>
      </c>
      <c r="AS20"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40-50%</v>
      </c>
      <c r="AT20" s="42">
        <v>536.08462994874935</v>
      </c>
    </row>
    <row r="21" spans="1:46" ht="12.75" customHeight="1" x14ac:dyDescent="0.25">
      <c r="A21" s="42" t="s">
        <v>59</v>
      </c>
      <c r="B21" s="42">
        <v>92.222340000000003</v>
      </c>
      <c r="C21" s="42" t="s">
        <v>42</v>
      </c>
      <c r="D21" s="42" t="s">
        <v>59</v>
      </c>
      <c r="E21" s="42">
        <v>2657.7921945327321</v>
      </c>
      <c r="F21" s="42">
        <v>2602.4988970915579</v>
      </c>
      <c r="G21" s="42">
        <v>17681.892030659194</v>
      </c>
      <c r="H21" s="42">
        <v>17469.250824737963</v>
      </c>
      <c r="I21" s="42">
        <v>4891.7597994883108</v>
      </c>
      <c r="J21" s="42">
        <v>3308.2695012244731</v>
      </c>
      <c r="K21" s="42">
        <v>3110.8932037938503</v>
      </c>
      <c r="L21" s="42">
        <v>4469.6762993762313</v>
      </c>
      <c r="M21" s="42">
        <v>1531.8704999437468</v>
      </c>
      <c r="N21" s="42">
        <v>2681.3083014559015</v>
      </c>
      <c r="O21" s="42">
        <v>15717.956284027741</v>
      </c>
      <c r="P21" s="42">
        <v>1344.6204951070245</v>
      </c>
      <c r="Q21" s="42">
        <v>7669.2868809418287</v>
      </c>
      <c r="R21" s="42">
        <v>493.9721990851977</v>
      </c>
      <c r="S21" s="42">
        <v>7713.0891979198186</v>
      </c>
      <c r="T21" s="42">
        <v>14037.755583754622</v>
      </c>
      <c r="U21" s="42">
        <v>269.56120057521179</v>
      </c>
      <c r="V21" s="42">
        <v>9349.4875812149476</v>
      </c>
      <c r="W21" s="42">
        <v>4060.4087036905257</v>
      </c>
      <c r="X21" s="42">
        <v>2384.4984014189754</v>
      </c>
      <c r="Y21" s="42">
        <v>4142.0749994348143</v>
      </c>
      <c r="Z21" s="42">
        <v>10062.540408811094</v>
      </c>
      <c r="AA21" s="42">
        <v>234.47929932647818</v>
      </c>
      <c r="AB21" s="42">
        <v>234.47929932647818</v>
      </c>
      <c r="AC21" s="42">
        <v>1110.9538994356262</v>
      </c>
      <c r="AD21" s="42">
        <v>111.09538994356261</v>
      </c>
      <c r="AE21" s="42">
        <v>1110.9538994356262</v>
      </c>
      <c r="AF21" s="42">
        <v>1570.3544020202751</v>
      </c>
      <c r="AG21" s="42">
        <v>157.03544020202733</v>
      </c>
      <c r="AH21" s="42">
        <v>111.09538994356261</v>
      </c>
      <c r="AI21" s="42">
        <v>18275.333885087606</v>
      </c>
      <c r="AJ21" s="42">
        <v>17208.854287464819</v>
      </c>
      <c r="AK21" s="42">
        <v>3589.9974984945729</v>
      </c>
      <c r="AL21" s="42">
        <v>2086.6230054870239</v>
      </c>
      <c r="AM21" s="42">
        <v>3546.6510167196384</v>
      </c>
      <c r="AN21" s="42">
        <v>3586.3342985361814</v>
      </c>
      <c r="AO21" s="42">
        <v>0.82</v>
      </c>
      <c r="AP21" s="42">
        <v>0.46</v>
      </c>
      <c r="AQ21"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40-50%</v>
      </c>
      <c r="AR21" s="42">
        <v>0.22</v>
      </c>
      <c r="AS21"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20-30%</v>
      </c>
      <c r="AT21" s="42">
        <v>330.82695012244733</v>
      </c>
    </row>
    <row r="22" spans="1:46" ht="12.75" customHeight="1" x14ac:dyDescent="0.25">
      <c r="A22" s="42" t="s">
        <v>60</v>
      </c>
      <c r="B22" s="42">
        <v>87.816509999999994</v>
      </c>
      <c r="C22" s="42" t="s">
        <v>38</v>
      </c>
      <c r="D22" s="42" t="s">
        <v>60</v>
      </c>
      <c r="E22" s="42">
        <v>461.31020031842502</v>
      </c>
      <c r="F22" s="42">
        <v>454.1025000331573</v>
      </c>
      <c r="G22" s="42">
        <v>1811.8854038344728</v>
      </c>
      <c r="H22" s="42">
        <v>1774.9008041314087</v>
      </c>
      <c r="I22" s="42">
        <v>600.10180082984152</v>
      </c>
      <c r="J22" s="42">
        <v>368.17520048619917</v>
      </c>
      <c r="K22" s="42">
        <v>325.6616000225913</v>
      </c>
      <c r="L22" s="42">
        <v>537.15110103892221</v>
      </c>
      <c r="M22" s="42">
        <v>94.236699935150682</v>
      </c>
      <c r="N22" s="42">
        <v>276.73740067393368</v>
      </c>
      <c r="O22" s="42">
        <v>3712.6204997749674</v>
      </c>
      <c r="P22" s="42">
        <v>0</v>
      </c>
      <c r="Q22" s="42">
        <v>1304.2175989247633</v>
      </c>
      <c r="R22" s="42">
        <v>296.63399950145703</v>
      </c>
      <c r="S22" s="42">
        <v>1887.2185042090716</v>
      </c>
      <c r="T22" s="42">
        <v>3191.4361031338349</v>
      </c>
      <c r="U22" s="42">
        <v>66.218000066844951</v>
      </c>
      <c r="V22" s="42">
        <v>1824.7774955743598</v>
      </c>
      <c r="W22" s="42">
        <v>513.60660110344179</v>
      </c>
      <c r="X22" s="42">
        <v>250.58840035506728</v>
      </c>
      <c r="Y22" s="42">
        <v>1345.1640087832934</v>
      </c>
      <c r="Z22" s="42">
        <v>3133.6988081355821</v>
      </c>
      <c r="AA22" s="42">
        <v>72.596299787794095</v>
      </c>
      <c r="AB22" s="42">
        <v>72.596299787794095</v>
      </c>
      <c r="AC22" s="42">
        <v>94.236699935150682</v>
      </c>
      <c r="AD22" s="42">
        <v>9.4236699935150696</v>
      </c>
      <c r="AE22" s="42">
        <v>94.236699935150682</v>
      </c>
      <c r="AF22" s="42">
        <v>182.50070073878302</v>
      </c>
      <c r="AG22" s="42">
        <v>18.250070073878302</v>
      </c>
      <c r="AH22" s="42">
        <v>9.4236699935150696</v>
      </c>
      <c r="AI22" s="42">
        <v>4432.5271002843738</v>
      </c>
      <c r="AJ22" s="42">
        <v>4472.6904086752547</v>
      </c>
      <c r="AK22" s="42">
        <v>24.243999838829041</v>
      </c>
      <c r="AL22" s="42">
        <v>24.243999838829041</v>
      </c>
      <c r="AM22" s="42">
        <v>24.089999735355377</v>
      </c>
      <c r="AN22" s="42">
        <v>24.243999838829041</v>
      </c>
      <c r="AO22" s="42">
        <v>1</v>
      </c>
      <c r="AP22" s="42">
        <v>-0.03</v>
      </c>
      <c r="AQ22"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0</v>
      </c>
      <c r="AR22" s="42">
        <v>0.4</v>
      </c>
      <c r="AS22"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30-40%</v>
      </c>
      <c r="AT22" s="42">
        <v>36.817520048619919</v>
      </c>
    </row>
    <row r="23" spans="1:46" ht="12.75" customHeight="1" x14ac:dyDescent="0.25">
      <c r="A23" s="42" t="s">
        <v>61</v>
      </c>
      <c r="B23" s="42">
        <v>90.097859999999997</v>
      </c>
      <c r="C23" s="42" t="s">
        <v>38</v>
      </c>
      <c r="D23" s="42" t="s">
        <v>61</v>
      </c>
      <c r="E23" s="42">
        <v>3538.2230018856289</v>
      </c>
      <c r="F23" s="42">
        <v>3465.0963037043625</v>
      </c>
      <c r="G23" s="42">
        <v>3971.9580031052492</v>
      </c>
      <c r="H23" s="42">
        <v>3859.6524031262211</v>
      </c>
      <c r="I23" s="42">
        <v>3509.8694014305293</v>
      </c>
      <c r="J23" s="42">
        <v>2513.3820003741639</v>
      </c>
      <c r="K23" s="42">
        <v>1664.6887987519221</v>
      </c>
      <c r="L23" s="42">
        <v>3435.1251017035029</v>
      </c>
      <c r="M23" s="42">
        <v>634.34789970384747</v>
      </c>
      <c r="N23" s="42">
        <v>2431.4363005306732</v>
      </c>
      <c r="O23" s="42">
        <v>20471.063525208738</v>
      </c>
      <c r="P23" s="42">
        <v>0</v>
      </c>
      <c r="Q23" s="42">
        <v>11197.119124357589</v>
      </c>
      <c r="R23" s="42">
        <v>1099.7918054102918</v>
      </c>
      <c r="S23" s="42">
        <v>7051.3519949652255</v>
      </c>
      <c r="T23" s="42">
        <v>18248.471119322814</v>
      </c>
      <c r="U23" s="42">
        <v>175.39079934087204</v>
      </c>
      <c r="V23" s="42">
        <v>13419.71153024351</v>
      </c>
      <c r="W23" s="42">
        <v>2456.7165987570261</v>
      </c>
      <c r="X23" s="42">
        <v>1618.6952041546176</v>
      </c>
      <c r="Y23" s="42">
        <v>4372.5713148564082</v>
      </c>
      <c r="Z23" s="42">
        <v>11305.527226142349</v>
      </c>
      <c r="AA23" s="42">
        <v>151.9036006094903</v>
      </c>
      <c r="AB23" s="42">
        <v>151.9036006094903</v>
      </c>
      <c r="AC23" s="42">
        <v>634.34789970384747</v>
      </c>
      <c r="AD23" s="42">
        <v>63.434789970384749</v>
      </c>
      <c r="AE23" s="42">
        <v>634.34789970384747</v>
      </c>
      <c r="AF23" s="42">
        <v>1797.0884008268256</v>
      </c>
      <c r="AG23" s="42">
        <v>179.70884008268251</v>
      </c>
      <c r="AH23" s="42">
        <v>63.434789970384749</v>
      </c>
      <c r="AI23" s="42">
        <v>23866.053820923433</v>
      </c>
      <c r="AJ23" s="42">
        <v>23101.472619455075</v>
      </c>
      <c r="AK23" s="42">
        <v>4743.2279800772676</v>
      </c>
      <c r="AL23" s="42">
        <v>2712.6030041575441</v>
      </c>
      <c r="AM23" s="42">
        <v>4743.2569969296464</v>
      </c>
      <c r="AN23" s="42">
        <v>4743.2279800772676</v>
      </c>
      <c r="AO23" s="42">
        <v>1</v>
      </c>
      <c r="AP23" s="42">
        <v>0.61</v>
      </c>
      <c r="AQ23"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60-70%</v>
      </c>
      <c r="AR23" s="42">
        <v>0.2</v>
      </c>
      <c r="AS23"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10-20%</v>
      </c>
      <c r="AT23" s="42">
        <v>251.33820003741639</v>
      </c>
    </row>
    <row r="24" spans="1:46" ht="12.75" customHeight="1" x14ac:dyDescent="0.25">
      <c r="A24" s="42" t="s">
        <v>62</v>
      </c>
      <c r="C24" s="42" t="s">
        <v>42</v>
      </c>
      <c r="D24" s="42" t="s">
        <v>62</v>
      </c>
      <c r="E24" s="42">
        <v>76792.109445586466</v>
      </c>
      <c r="F24" s="42">
        <v>76755.15844599386</v>
      </c>
      <c r="G24" s="42">
        <v>88640.941853876226</v>
      </c>
      <c r="H24" s="42">
        <v>88280.201479989089</v>
      </c>
      <c r="I24" s="42">
        <v>84418.327160259738</v>
      </c>
      <c r="J24" s="42">
        <v>52813.253924803808</v>
      </c>
      <c r="K24" s="42">
        <v>79779.251952221995</v>
      </c>
      <c r="L24" s="42">
        <v>82841.962665813073</v>
      </c>
      <c r="M24" s="42">
        <v>46497.678199914168</v>
      </c>
      <c r="N24" s="42">
        <v>51368.585526963696</v>
      </c>
      <c r="O24" s="42">
        <v>169344.99227294372</v>
      </c>
      <c r="P24" s="42">
        <v>0</v>
      </c>
      <c r="Q24" s="42">
        <v>26385.283747494217</v>
      </c>
      <c r="R24" s="42">
        <v>5762.1879164576421</v>
      </c>
      <c r="S24" s="42">
        <v>134059.42853221344</v>
      </c>
      <c r="T24" s="42">
        <v>160444.71227970766</v>
      </c>
      <c r="U24" s="42">
        <v>4658.9158810113868</v>
      </c>
      <c r="V24" s="42">
        <v>35285.563740730278</v>
      </c>
      <c r="W24" s="42">
        <v>82094.616159428013</v>
      </c>
      <c r="X24" s="42">
        <v>50724.917034365179</v>
      </c>
      <c r="Y24" s="42">
        <v>17900.065674751993</v>
      </c>
      <c r="Z24" s="42">
        <v>151380.83780468814</v>
      </c>
      <c r="AA24" s="42">
        <v>4792.6915272164488</v>
      </c>
      <c r="AB24" s="42">
        <v>4792.6915272164488</v>
      </c>
      <c r="AC24" s="42">
        <v>46497.678199914168</v>
      </c>
      <c r="AD24" s="42">
        <v>4649.7678199914171</v>
      </c>
      <c r="AE24" s="42">
        <v>46497.678199914168</v>
      </c>
      <c r="AF24" s="42">
        <v>4870.9073270495292</v>
      </c>
      <c r="AG24" s="42">
        <v>487.09073270495304</v>
      </c>
      <c r="AH24" s="42">
        <v>4649.7678199914171</v>
      </c>
      <c r="AI24" s="42">
        <v>201513.01439512568</v>
      </c>
      <c r="AJ24" s="42">
        <v>195992.72070927732</v>
      </c>
      <c r="AK24" s="42">
        <v>9511.0291260480808</v>
      </c>
      <c r="AL24" s="42">
        <v>1122.4699800014491</v>
      </c>
      <c r="AM24" s="42">
        <v>9511.8060143589955</v>
      </c>
      <c r="AN24" s="42">
        <v>9511.0291260480808</v>
      </c>
      <c r="AO24" s="42">
        <v>1</v>
      </c>
      <c r="AP24" s="42">
        <v>0.32</v>
      </c>
      <c r="AQ24"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30-40%</v>
      </c>
      <c r="AR24" s="42">
        <v>0.34</v>
      </c>
      <c r="AS24"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30-40%</v>
      </c>
      <c r="AT24" s="42">
        <v>5281.3253924803812</v>
      </c>
    </row>
    <row r="25" spans="1:46" ht="12.75" customHeight="1" x14ac:dyDescent="0.25">
      <c r="A25" s="42" t="s">
        <v>63</v>
      </c>
      <c r="B25" s="42">
        <v>71.908450000000002</v>
      </c>
      <c r="C25" s="42" t="s">
        <v>42</v>
      </c>
      <c r="D25" s="42" t="s">
        <v>63</v>
      </c>
      <c r="E25" s="42">
        <v>8330.1930953594874</v>
      </c>
      <c r="F25" s="42">
        <v>8176.0663959469675</v>
      </c>
      <c r="G25" s="42">
        <v>18547.459206553722</v>
      </c>
      <c r="H25" s="42">
        <v>18423.723596183059</v>
      </c>
      <c r="I25" s="42">
        <v>10682.97319440866</v>
      </c>
      <c r="J25" s="42">
        <v>6428.5192967177354</v>
      </c>
      <c r="K25" s="42">
        <v>5755.3838014756402</v>
      </c>
      <c r="L25" s="42">
        <v>9495.1022945719087</v>
      </c>
      <c r="M25" s="42">
        <v>2641.8807013006008</v>
      </c>
      <c r="N25" s="42">
        <v>5281.2131968220419</v>
      </c>
      <c r="O25" s="42">
        <v>26712.593783046148</v>
      </c>
      <c r="P25" s="42">
        <v>1365.1660189926615</v>
      </c>
      <c r="Q25" s="42">
        <v>17187.194297385868</v>
      </c>
      <c r="R25" s="42">
        <v>1350.047999491173</v>
      </c>
      <c r="S25" s="42">
        <v>5673.1940111054573</v>
      </c>
      <c r="T25" s="42">
        <v>21495.222289498663</v>
      </c>
      <c r="U25" s="42">
        <v>572.72010181000223</v>
      </c>
      <c r="V25" s="42">
        <v>22404.565790933353</v>
      </c>
      <c r="W25" s="42">
        <v>7508.2130001493715</v>
      </c>
      <c r="X25" s="42">
        <v>3907.0094974755921</v>
      </c>
      <c r="Y25" s="42">
        <v>6733.2935752198082</v>
      </c>
      <c r="Z25" s="42">
        <v>10739.652667472166</v>
      </c>
      <c r="AA25" s="42">
        <v>526.54959889187035</v>
      </c>
      <c r="AB25" s="42">
        <v>526.54959889187035</v>
      </c>
      <c r="AC25" s="42">
        <v>1822.7559991198141</v>
      </c>
      <c r="AD25" s="42">
        <v>182.27559991198135</v>
      </c>
      <c r="AE25" s="42">
        <v>1822.7559991198141</v>
      </c>
      <c r="AF25" s="42">
        <v>3458.4571977022279</v>
      </c>
      <c r="AG25" s="42">
        <v>345.84571977022279</v>
      </c>
      <c r="AH25" s="42">
        <v>182.27559991198135</v>
      </c>
      <c r="AI25" s="42">
        <v>31057.870403210487</v>
      </c>
      <c r="AJ25" s="42">
        <v>26717.760692103882</v>
      </c>
      <c r="AK25" s="42">
        <v>0</v>
      </c>
      <c r="AL25" s="42">
        <v>0</v>
      </c>
      <c r="AM25" s="42">
        <v>0</v>
      </c>
      <c r="AN25" s="42">
        <v>0</v>
      </c>
      <c r="AO25" s="42">
        <v>0.92</v>
      </c>
      <c r="AP25" s="42">
        <v>0.61</v>
      </c>
      <c r="AQ25"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60-70%</v>
      </c>
      <c r="AR25" s="42">
        <v>0.3</v>
      </c>
      <c r="AS25"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20-30%</v>
      </c>
      <c r="AT25" s="42">
        <v>642.85192967177352</v>
      </c>
    </row>
    <row r="26" spans="1:46" ht="12.75" customHeight="1" x14ac:dyDescent="0.25">
      <c r="A26" s="42" t="s">
        <v>64</v>
      </c>
      <c r="B26" s="42">
        <v>99.368790000000004</v>
      </c>
      <c r="C26" s="42" t="s">
        <v>42</v>
      </c>
      <c r="D26" s="42" t="s">
        <v>64</v>
      </c>
      <c r="E26" s="42">
        <v>5598.756511173081</v>
      </c>
      <c r="F26" s="42">
        <v>5578.6351044529738</v>
      </c>
      <c r="G26" s="42">
        <v>522.57780042187369</v>
      </c>
      <c r="H26" s="42">
        <v>522.50820027188445</v>
      </c>
      <c r="I26" s="42">
        <v>4509.1428076358416</v>
      </c>
      <c r="J26" s="42">
        <v>3355.5686091600219</v>
      </c>
      <c r="K26" s="42">
        <v>4307.4472049870665</v>
      </c>
      <c r="L26" s="42">
        <v>4500.4850076199718</v>
      </c>
      <c r="M26" s="42">
        <v>2284.3584049024644</v>
      </c>
      <c r="N26" s="42">
        <v>2918.8347078369407</v>
      </c>
      <c r="O26" s="42">
        <v>13469.946954901447</v>
      </c>
      <c r="P26" s="42">
        <v>3.4498000375460798</v>
      </c>
      <c r="Q26" s="42">
        <v>855.36701739265141</v>
      </c>
      <c r="R26" s="42">
        <v>17.015000052284432</v>
      </c>
      <c r="S26" s="42">
        <v>12463.267036839621</v>
      </c>
      <c r="T26" s="42">
        <v>13315.184254194726</v>
      </c>
      <c r="U26" s="42">
        <v>269.76809957320069</v>
      </c>
      <c r="V26" s="42">
        <v>1010.1297180993718</v>
      </c>
      <c r="W26" s="42">
        <v>4364.2844050447593</v>
      </c>
      <c r="X26" s="42">
        <v>2571.3752069697575</v>
      </c>
      <c r="Y26" s="42">
        <v>8.0505000898847303</v>
      </c>
      <c r="Z26" s="42">
        <v>11097.282104312557</v>
      </c>
      <c r="AA26" s="42">
        <v>278.63950487714465</v>
      </c>
      <c r="AB26" s="42">
        <v>278.63950487714465</v>
      </c>
      <c r="AC26" s="42">
        <v>2267.4234049688744</v>
      </c>
      <c r="AD26" s="42">
        <v>226.74234049688741</v>
      </c>
      <c r="AE26" s="42">
        <v>2267.4234049688744</v>
      </c>
      <c r="AF26" s="42">
        <v>651.41130286806572</v>
      </c>
      <c r="AG26" s="42">
        <v>65.141130286806586</v>
      </c>
      <c r="AH26" s="42">
        <v>226.74234049688741</v>
      </c>
      <c r="AI26" s="42">
        <v>16717.365460081837</v>
      </c>
      <c r="AJ26" s="42">
        <v>15346.579799559777</v>
      </c>
      <c r="AK26" s="42">
        <v>0</v>
      </c>
      <c r="AL26" s="42">
        <v>0</v>
      </c>
      <c r="AM26" s="42">
        <v>0</v>
      </c>
      <c r="AN26" s="42">
        <v>0</v>
      </c>
      <c r="AO26" s="42">
        <v>1</v>
      </c>
      <c r="AP26" s="42">
        <v>0.99</v>
      </c>
      <c r="AQ26"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90-100%</v>
      </c>
      <c r="AR26" s="42">
        <v>0.18</v>
      </c>
      <c r="AS26"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10-20%</v>
      </c>
      <c r="AT26" s="42">
        <v>335.55686091600217</v>
      </c>
    </row>
    <row r="27" spans="1:46" ht="12.75" customHeight="1" x14ac:dyDescent="0.25">
      <c r="A27" s="42" t="s">
        <v>65</v>
      </c>
      <c r="B27" s="42">
        <v>99.490089999999995</v>
      </c>
      <c r="C27" s="42" t="s">
        <v>38</v>
      </c>
      <c r="D27" s="42" t="s">
        <v>65</v>
      </c>
      <c r="E27" s="42">
        <v>2532.600600084806</v>
      </c>
      <c r="F27" s="42">
        <v>2427.091199539936</v>
      </c>
      <c r="G27" s="42">
        <v>6831.312597142125</v>
      </c>
      <c r="H27" s="42">
        <v>5937.2513856263704</v>
      </c>
      <c r="I27" s="42">
        <v>3260.1736996876134</v>
      </c>
      <c r="J27" s="42">
        <v>2301.8128000525248</v>
      </c>
      <c r="K27" s="42">
        <v>1353.838498896861</v>
      </c>
      <c r="L27" s="42">
        <v>2410.5804980311877</v>
      </c>
      <c r="M27" s="42">
        <v>517.85850055119954</v>
      </c>
      <c r="N27" s="42">
        <v>1510.2494986535237</v>
      </c>
      <c r="O27" s="42">
        <v>10338.899938999733</v>
      </c>
      <c r="P27" s="42">
        <v>514.18799680471432</v>
      </c>
      <c r="Q27" s="42">
        <v>5575.6276187170306</v>
      </c>
      <c r="R27" s="42">
        <v>380.25460005598171</v>
      </c>
      <c r="S27" s="42">
        <v>2298.8999994483311</v>
      </c>
      <c r="T27" s="42">
        <v>7360.3396213606475</v>
      </c>
      <c r="U27" s="42">
        <v>178.28529949159565</v>
      </c>
      <c r="V27" s="42">
        <v>8554.1879363561166</v>
      </c>
      <c r="W27" s="42">
        <v>1924.8208973590154</v>
      </c>
      <c r="X27" s="42">
        <v>1067.7758989886133</v>
      </c>
      <c r="Y27" s="42">
        <v>2195.8891102839261</v>
      </c>
      <c r="Z27" s="42">
        <v>3754.8936091614892</v>
      </c>
      <c r="AA27" s="42">
        <v>176.27949976703533</v>
      </c>
      <c r="AB27" s="42">
        <v>176.27949976703533</v>
      </c>
      <c r="AC27" s="42">
        <v>433.39000037615187</v>
      </c>
      <c r="AD27" s="42">
        <v>43.3390000376152</v>
      </c>
      <c r="AE27" s="42">
        <v>433.39000037615187</v>
      </c>
      <c r="AF27" s="42">
        <v>1076.859498277372</v>
      </c>
      <c r="AG27" s="42">
        <v>107.68594982773715</v>
      </c>
      <c r="AH27" s="42">
        <v>43.3390000376152</v>
      </c>
      <c r="AI27" s="42">
        <v>12725.996432789958</v>
      </c>
      <c r="AJ27" s="42">
        <v>11432.743424092543</v>
      </c>
      <c r="AK27" s="42">
        <v>61.270600910996983</v>
      </c>
      <c r="AL27" s="42">
        <v>61.270600910996983</v>
      </c>
      <c r="AM27" s="42">
        <v>60.019700912525892</v>
      </c>
      <c r="AN27" s="42">
        <v>61.270600910996983</v>
      </c>
      <c r="AO27" s="42">
        <v>0.91</v>
      </c>
      <c r="AP27" s="42">
        <v>0.61</v>
      </c>
      <c r="AQ27"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60-70%</v>
      </c>
      <c r="AR27" s="42">
        <v>0.53</v>
      </c>
      <c r="AS27"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50-60%</v>
      </c>
      <c r="AT27" s="42">
        <v>230.18128000525249</v>
      </c>
    </row>
    <row r="28" spans="1:46" ht="12.75" customHeight="1" x14ac:dyDescent="0.25">
      <c r="A28" s="42" t="s">
        <v>66</v>
      </c>
      <c r="B28" s="42">
        <v>27.36298</v>
      </c>
      <c r="C28" s="42" t="s">
        <v>42</v>
      </c>
      <c r="D28" s="42" t="s">
        <v>66</v>
      </c>
      <c r="E28" s="42">
        <v>7261.5118001290675</v>
      </c>
      <c r="F28" s="42">
        <v>7210.5716015876669</v>
      </c>
      <c r="G28" s="42">
        <v>34507.776677746158</v>
      </c>
      <c r="H28" s="42">
        <v>34016.224235356094</v>
      </c>
      <c r="I28" s="42">
        <v>10617.214906031753</v>
      </c>
      <c r="J28" s="42">
        <v>6629.3341123375794</v>
      </c>
      <c r="K28" s="42">
        <v>8433.8641046669582</v>
      </c>
      <c r="L28" s="42">
        <v>9955.8971048938038</v>
      </c>
      <c r="M28" s="42">
        <v>3778.0718099205696</v>
      </c>
      <c r="N28" s="42">
        <v>5883.1306107134378</v>
      </c>
      <c r="O28" s="42">
        <v>51832.748012073804</v>
      </c>
      <c r="P28" s="42">
        <v>1089.9460019916301</v>
      </c>
      <c r="Q28" s="42">
        <v>15654.516562530072</v>
      </c>
      <c r="R28" s="42">
        <v>2658.1499950786533</v>
      </c>
      <c r="S28" s="42">
        <v>30384.174755989701</v>
      </c>
      <c r="T28" s="42">
        <v>44948.745316528148</v>
      </c>
      <c r="U28" s="42">
        <v>775.26330261872511</v>
      </c>
      <c r="V28" s="42">
        <v>22538.519258075728</v>
      </c>
      <c r="W28" s="42">
        <v>9307.7890028986149</v>
      </c>
      <c r="X28" s="42">
        <v>5101.7524023816513</v>
      </c>
      <c r="Y28" s="42">
        <v>10413.239747368032</v>
      </c>
      <c r="Z28" s="42">
        <v>39155.60291259698</v>
      </c>
      <c r="AA28" s="42">
        <v>734.05450079159334</v>
      </c>
      <c r="AB28" s="42">
        <v>734.05450079159334</v>
      </c>
      <c r="AC28" s="42">
        <v>3034.2383023563602</v>
      </c>
      <c r="AD28" s="42">
        <v>303.42383023563616</v>
      </c>
      <c r="AE28" s="42">
        <v>3034.2383023563602</v>
      </c>
      <c r="AF28" s="42">
        <v>2848.8923083570776</v>
      </c>
      <c r="AG28" s="42">
        <v>284.88923083570768</v>
      </c>
      <c r="AH28" s="42">
        <v>303.42383023563616</v>
      </c>
      <c r="AI28" s="42">
        <v>61197.2186720061</v>
      </c>
      <c r="AJ28" s="42">
        <v>60115.471068967156</v>
      </c>
      <c r="AK28" s="42">
        <v>11024.526714416454</v>
      </c>
      <c r="AL28" s="42">
        <v>10753.656417416641</v>
      </c>
      <c r="AM28" s="42">
        <v>10925.089726196835</v>
      </c>
      <c r="AN28" s="42">
        <v>10938.933414595434</v>
      </c>
      <c r="AO28" s="42">
        <v>0.93</v>
      </c>
      <c r="AP28" s="42">
        <v>0.33</v>
      </c>
      <c r="AQ28"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30-40%</v>
      </c>
      <c r="AR28" s="42">
        <v>0.44</v>
      </c>
      <c r="AS28"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40-50%</v>
      </c>
      <c r="AT28" s="42">
        <v>662.93341123375797</v>
      </c>
    </row>
    <row r="29" spans="1:46" ht="12.75" customHeight="1" x14ac:dyDescent="0.25">
      <c r="A29" s="42" t="s">
        <v>67</v>
      </c>
      <c r="B29" s="42">
        <v>55.735599999999998</v>
      </c>
      <c r="C29" s="42" t="s">
        <v>38</v>
      </c>
      <c r="D29" s="42" t="s">
        <v>67</v>
      </c>
      <c r="E29" s="42">
        <v>815.59470110866846</v>
      </c>
      <c r="F29" s="42">
        <v>814.48820127045497</v>
      </c>
      <c r="G29" s="42">
        <v>1734.5196218094645</v>
      </c>
      <c r="H29" s="42">
        <v>1734.0312218449401</v>
      </c>
      <c r="I29" s="42">
        <v>909.2619035943278</v>
      </c>
      <c r="J29" s="42">
        <v>776.9609041929433</v>
      </c>
      <c r="K29" s="42">
        <v>478.08339972230158</v>
      </c>
      <c r="L29" s="42">
        <v>849.69340396416351</v>
      </c>
      <c r="M29" s="42">
        <v>213.42049921460421</v>
      </c>
      <c r="N29" s="42">
        <v>708.70600450485642</v>
      </c>
      <c r="O29" s="42">
        <v>4572.2683976071348</v>
      </c>
      <c r="P29" s="42">
        <v>0</v>
      </c>
      <c r="Q29" s="42">
        <v>2831.7656942694452</v>
      </c>
      <c r="R29" s="42">
        <v>189.31919977441436</v>
      </c>
      <c r="S29" s="42">
        <v>1356.936805129051</v>
      </c>
      <c r="T29" s="42">
        <v>4188.702499398496</v>
      </c>
      <c r="U29" s="42">
        <v>35.9204000695754</v>
      </c>
      <c r="V29" s="42">
        <v>3215.3315924780841</v>
      </c>
      <c r="W29" s="42">
        <v>752.29910381603963</v>
      </c>
      <c r="X29" s="42">
        <v>542.82670375079022</v>
      </c>
      <c r="Y29" s="42">
        <v>2197.8825904931873</v>
      </c>
      <c r="Z29" s="42">
        <v>3526.091799236834</v>
      </c>
      <c r="AA29" s="42">
        <v>34.00280045950786</v>
      </c>
      <c r="AB29" s="42">
        <v>34.00280045950786</v>
      </c>
      <c r="AC29" s="42">
        <v>213.42049921460421</v>
      </c>
      <c r="AD29" s="42">
        <v>21.342049921460422</v>
      </c>
      <c r="AE29" s="42">
        <v>213.42049921460421</v>
      </c>
      <c r="AF29" s="42">
        <v>495.28550529025222</v>
      </c>
      <c r="AG29" s="42">
        <v>49.528550529025225</v>
      </c>
      <c r="AH29" s="42">
        <v>21.342049921460422</v>
      </c>
      <c r="AI29" s="42">
        <v>5162.0689943950783</v>
      </c>
      <c r="AJ29" s="42">
        <v>5132.6308899723153</v>
      </c>
      <c r="AK29" s="42">
        <v>0</v>
      </c>
      <c r="AL29" s="42">
        <v>0</v>
      </c>
      <c r="AM29" s="42">
        <v>0</v>
      </c>
      <c r="AN29" s="42">
        <v>0</v>
      </c>
      <c r="AO29" s="42">
        <v>1</v>
      </c>
      <c r="AP29" s="42">
        <v>0.22</v>
      </c>
      <c r="AQ29"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20-30%</v>
      </c>
      <c r="AR29" s="42">
        <v>0.14000000000000001</v>
      </c>
      <c r="AS29"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10-20%</v>
      </c>
      <c r="AT29" s="42">
        <v>77.696090419294336</v>
      </c>
    </row>
    <row r="30" spans="1:46" ht="12.75" customHeight="1" x14ac:dyDescent="0.25">
      <c r="A30" s="42" t="s">
        <v>68</v>
      </c>
      <c r="B30" s="42">
        <v>97.710700000000003</v>
      </c>
      <c r="C30" s="42" t="s">
        <v>42</v>
      </c>
      <c r="D30" s="42" t="s">
        <v>68</v>
      </c>
      <c r="E30" s="42">
        <v>7664.5528017478528</v>
      </c>
      <c r="F30" s="42">
        <v>7393.144498145899</v>
      </c>
      <c r="G30" s="42">
        <v>14797.078774398735</v>
      </c>
      <c r="H30" s="42">
        <v>12430.900799489276</v>
      </c>
      <c r="I30" s="42">
        <v>8959.1165952724805</v>
      </c>
      <c r="J30" s="42">
        <v>5884.2032027708246</v>
      </c>
      <c r="K30" s="42">
        <v>7425.036192492943</v>
      </c>
      <c r="L30" s="42">
        <v>8956.9328952760225</v>
      </c>
      <c r="M30" s="42">
        <v>4494.1060977467187</v>
      </c>
      <c r="N30" s="42">
        <v>5734.5595018573931</v>
      </c>
      <c r="O30" s="42">
        <v>16812.2187024997</v>
      </c>
      <c r="P30" s="42">
        <v>1584.2112021967769</v>
      </c>
      <c r="Q30" s="42">
        <v>4562.0057996329851</v>
      </c>
      <c r="R30" s="42">
        <v>351.80979960388504</v>
      </c>
      <c r="S30" s="42">
        <v>13819.936504953921</v>
      </c>
      <c r="T30" s="42">
        <v>16797.731102390131</v>
      </c>
      <c r="U30" s="42">
        <v>501.97539946306642</v>
      </c>
      <c r="V30" s="42">
        <v>4576.4933997425542</v>
      </c>
      <c r="W30" s="42">
        <v>8015.6834948534715</v>
      </c>
      <c r="X30" s="42">
        <v>4729.6917044548372</v>
      </c>
      <c r="Y30" s="42">
        <v>2811.7068791240454</v>
      </c>
      <c r="Z30" s="42">
        <v>13785.942150945484</v>
      </c>
      <c r="AA30" s="42">
        <v>463.77009963292932</v>
      </c>
      <c r="AB30" s="42">
        <v>463.77009963292932</v>
      </c>
      <c r="AC30" s="42">
        <v>3445.9800999491831</v>
      </c>
      <c r="AD30" s="42">
        <v>344.5980099949183</v>
      </c>
      <c r="AE30" s="42">
        <v>3445.9800999491831</v>
      </c>
      <c r="AF30" s="42">
        <v>2288.5794019082095</v>
      </c>
      <c r="AG30" s="42">
        <v>228.85794019082093</v>
      </c>
      <c r="AH30" s="42">
        <v>344.5980099949183</v>
      </c>
      <c r="AI30" s="42">
        <v>20656.499292664172</v>
      </c>
      <c r="AJ30" s="42">
        <v>18587.671238131559</v>
      </c>
      <c r="AK30" s="42">
        <v>917.71698516607307</v>
      </c>
      <c r="AL30" s="42">
        <v>389.02698463201546</v>
      </c>
      <c r="AM30" s="42">
        <v>913.38499587774254</v>
      </c>
      <c r="AN30" s="42">
        <v>917.71698516607307</v>
      </c>
      <c r="AO30" s="42">
        <v>0.65</v>
      </c>
      <c r="AP30" s="42">
        <v>0.38</v>
      </c>
      <c r="AQ30"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30-40%</v>
      </c>
      <c r="AR30" s="42">
        <v>0</v>
      </c>
      <c r="AS30"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v>
      </c>
      <c r="AT30" s="42">
        <v>588.42032027708251</v>
      </c>
    </row>
    <row r="31" spans="1:46" ht="12.75" customHeight="1" x14ac:dyDescent="0.25">
      <c r="A31" s="42" t="s">
        <v>69</v>
      </c>
      <c r="B31" s="42">
        <v>97.866969999999995</v>
      </c>
      <c r="C31" s="42" t="s">
        <v>38</v>
      </c>
      <c r="D31" s="42" t="s">
        <v>69</v>
      </c>
      <c r="E31" s="42">
        <v>344.86260039715114</v>
      </c>
      <c r="F31" s="42">
        <v>339.58060058925901</v>
      </c>
      <c r="G31" s="42">
        <v>3066.1265946828512</v>
      </c>
      <c r="H31" s="42">
        <v>3065.7113960527804</v>
      </c>
      <c r="I31" s="42">
        <v>668.94169927331677</v>
      </c>
      <c r="J31" s="42">
        <v>584.00739871024393</v>
      </c>
      <c r="K31" s="42">
        <v>376.66900076794985</v>
      </c>
      <c r="L31" s="42">
        <v>664.91949929475959</v>
      </c>
      <c r="M31" s="42">
        <v>175.45560021451087</v>
      </c>
      <c r="N31" s="42">
        <v>581.245998724218</v>
      </c>
      <c r="O31" s="42">
        <v>4624.7144595100553</v>
      </c>
      <c r="P31" s="42">
        <v>0</v>
      </c>
      <c r="Q31" s="42">
        <v>3262.4221703335638</v>
      </c>
      <c r="R31" s="42">
        <v>114.53840037155888</v>
      </c>
      <c r="S31" s="42">
        <v>1057.2832921296365</v>
      </c>
      <c r="T31" s="42">
        <v>4319.7054624632001</v>
      </c>
      <c r="U31" s="42">
        <v>27.8879002818794</v>
      </c>
      <c r="V31" s="42">
        <v>3567.4311673804182</v>
      </c>
      <c r="W31" s="42">
        <v>655.9495988833296</v>
      </c>
      <c r="X31" s="42">
        <v>571.506298919492</v>
      </c>
      <c r="Y31" s="42">
        <v>3222.2709749154756</v>
      </c>
      <c r="Z31" s="42">
        <v>4249.9600678719598</v>
      </c>
      <c r="AA31" s="42">
        <v>28.854200040754222</v>
      </c>
      <c r="AB31" s="42">
        <v>28.854200040754222</v>
      </c>
      <c r="AC31" s="42">
        <v>175.45560021451087</v>
      </c>
      <c r="AD31" s="42">
        <v>17.545560021451092</v>
      </c>
      <c r="AE31" s="42">
        <v>175.45560021451087</v>
      </c>
      <c r="AF31" s="42">
        <v>405.79039850970719</v>
      </c>
      <c r="AG31" s="42">
        <v>40.579039850970709</v>
      </c>
      <c r="AH31" s="42">
        <v>17.545560021451092</v>
      </c>
      <c r="AI31" s="42">
        <v>5287.7885627568539</v>
      </c>
      <c r="AJ31" s="42">
        <v>5253.3789691001957</v>
      </c>
      <c r="AK31" s="42">
        <v>104.8764994016382</v>
      </c>
      <c r="AL31" s="42">
        <v>0</v>
      </c>
      <c r="AM31" s="42">
        <v>103.35649983794414</v>
      </c>
      <c r="AN31" s="42">
        <v>104.8764994016382</v>
      </c>
      <c r="AO31" s="42">
        <v>1</v>
      </c>
      <c r="AP31" s="42">
        <v>0.01</v>
      </c>
      <c r="AQ31"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0-10%</v>
      </c>
      <c r="AR31" s="42">
        <v>0.09</v>
      </c>
      <c r="AS31"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0-10%</v>
      </c>
      <c r="AT31" s="42">
        <v>58.400739871024392</v>
      </c>
    </row>
    <row r="32" spans="1:46" ht="12.75" customHeight="1" x14ac:dyDescent="0.25">
      <c r="A32" s="42" t="s">
        <v>70</v>
      </c>
      <c r="B32" s="42">
        <v>99.649630000000002</v>
      </c>
      <c r="C32" s="42" t="s">
        <v>38</v>
      </c>
      <c r="D32" s="42" t="s">
        <v>70</v>
      </c>
      <c r="E32" s="42">
        <v>3005.3251001323601</v>
      </c>
      <c r="F32" s="42">
        <v>2911.0005983174501</v>
      </c>
      <c r="G32" s="42">
        <v>7490.6346004105599</v>
      </c>
      <c r="H32" s="42">
        <v>7286.7125963957906</v>
      </c>
      <c r="I32" s="42">
        <v>4059.9888008196431</v>
      </c>
      <c r="J32" s="42">
        <v>2575.3289005663537</v>
      </c>
      <c r="K32" s="42">
        <v>1265.0508001712587</v>
      </c>
      <c r="L32" s="42">
        <v>2724.6730000457828</v>
      </c>
      <c r="M32" s="42">
        <v>487.6245996556172</v>
      </c>
      <c r="N32" s="42">
        <v>1449.7064997647249</v>
      </c>
      <c r="O32" s="42">
        <v>9325.7465833888837</v>
      </c>
      <c r="P32" s="42">
        <v>1208.6539933383465</v>
      </c>
      <c r="Q32" s="42">
        <v>7261.7426856576903</v>
      </c>
      <c r="R32" s="42">
        <v>238.04859836399572</v>
      </c>
      <c r="S32" s="42">
        <v>1512.0742903286591</v>
      </c>
      <c r="T32" s="42">
        <v>7565.1629826480039</v>
      </c>
      <c r="U32" s="42">
        <v>190.15399937460458</v>
      </c>
      <c r="V32" s="42">
        <v>9022.326286398571</v>
      </c>
      <c r="W32" s="42">
        <v>1506.5039005817018</v>
      </c>
      <c r="X32" s="42">
        <v>607.54619976058166</v>
      </c>
      <c r="Y32" s="42">
        <v>1994.456996276974</v>
      </c>
      <c r="Z32" s="42">
        <v>2240.0900927884495</v>
      </c>
      <c r="AA32" s="42">
        <v>181.97719956489163</v>
      </c>
      <c r="AB32" s="42">
        <v>181.97719956489163</v>
      </c>
      <c r="AC32" s="42">
        <v>306.49160009086336</v>
      </c>
      <c r="AD32" s="42">
        <v>30.649160009086341</v>
      </c>
      <c r="AE32" s="42">
        <v>306.49160009086336</v>
      </c>
      <c r="AF32" s="42">
        <v>1143.2148996738615</v>
      </c>
      <c r="AG32" s="42">
        <v>114.32148996738617</v>
      </c>
      <c r="AH32" s="42">
        <v>30.649160009086341</v>
      </c>
      <c r="AI32" s="42">
        <v>11121.963776441056</v>
      </c>
      <c r="AJ32" s="42">
        <v>8956.3605707762781</v>
      </c>
      <c r="AK32" s="42">
        <v>0</v>
      </c>
      <c r="AL32" s="42">
        <v>0</v>
      </c>
      <c r="AM32" s="42">
        <v>0</v>
      </c>
      <c r="AN32" s="42">
        <v>0</v>
      </c>
      <c r="AO32" s="42">
        <v>0.83</v>
      </c>
      <c r="AP32" s="42">
        <v>0.73</v>
      </c>
      <c r="AQ32"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70-80%</v>
      </c>
      <c r="AR32" s="42">
        <v>0.24</v>
      </c>
      <c r="AS32"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20-30%</v>
      </c>
      <c r="AT32" s="42">
        <v>257.53289005663538</v>
      </c>
    </row>
    <row r="33" spans="1:46" ht="12.75" customHeight="1" x14ac:dyDescent="0.25">
      <c r="A33" s="42" t="s">
        <v>71</v>
      </c>
      <c r="C33" s="42" t="s">
        <v>42</v>
      </c>
      <c r="D33" s="42" t="s">
        <v>71</v>
      </c>
      <c r="E33" s="42">
        <v>19007.390480127411</v>
      </c>
      <c r="F33" s="42">
        <v>18967.746979928641</v>
      </c>
      <c r="G33" s="42">
        <v>16397.095796787038</v>
      </c>
      <c r="H33" s="42">
        <v>16328.248181720995</v>
      </c>
      <c r="I33" s="42">
        <v>18532.331176359716</v>
      </c>
      <c r="J33" s="42">
        <v>12585.292397622768</v>
      </c>
      <c r="K33" s="42">
        <v>14815.146281991969</v>
      </c>
      <c r="L33" s="42">
        <v>18291.566576673293</v>
      </c>
      <c r="M33" s="42">
        <v>7091.01310327596</v>
      </c>
      <c r="N33" s="42">
        <v>12160.590398612672</v>
      </c>
      <c r="O33" s="42">
        <v>73862.91447152161</v>
      </c>
      <c r="P33" s="42">
        <v>0</v>
      </c>
      <c r="Q33" s="42">
        <v>24370.851363459602</v>
      </c>
      <c r="R33" s="42">
        <v>1306.6098023473735</v>
      </c>
      <c r="S33" s="42">
        <v>43951.962411498513</v>
      </c>
      <c r="T33" s="42">
        <v>68322.813774958122</v>
      </c>
      <c r="U33" s="42">
        <v>896.11330284003634</v>
      </c>
      <c r="V33" s="42">
        <v>29910.95206002309</v>
      </c>
      <c r="W33" s="42">
        <v>16043.517776389053</v>
      </c>
      <c r="X33" s="42">
        <v>9075.39889725588</v>
      </c>
      <c r="Y33" s="42">
        <v>7593.352097414434</v>
      </c>
      <c r="Z33" s="42">
        <v>50100.501277168274</v>
      </c>
      <c r="AA33" s="42">
        <v>827.82240033784922</v>
      </c>
      <c r="AB33" s="42">
        <v>827.82240033784922</v>
      </c>
      <c r="AC33" s="42">
        <v>7091.01310327596</v>
      </c>
      <c r="AD33" s="42">
        <v>709.10131032759602</v>
      </c>
      <c r="AE33" s="42">
        <v>7091.01310327596</v>
      </c>
      <c r="AF33" s="42">
        <v>5069.5772953367114</v>
      </c>
      <c r="AG33" s="42">
        <v>506.95772953367134</v>
      </c>
      <c r="AH33" s="42">
        <v>709.10131032759602</v>
      </c>
      <c r="AI33" s="42">
        <v>82020.740328907239</v>
      </c>
      <c r="AJ33" s="42">
        <v>80570.516861684955</v>
      </c>
      <c r="AK33" s="42">
        <v>14309.870959598571</v>
      </c>
      <c r="AL33" s="42">
        <v>2558.9500250220303</v>
      </c>
      <c r="AM33" s="42">
        <v>14309.750964004546</v>
      </c>
      <c r="AN33" s="42">
        <v>14309.870959598571</v>
      </c>
      <c r="AO33" s="42">
        <v>1</v>
      </c>
      <c r="AP33" s="42">
        <v>0.69</v>
      </c>
      <c r="AQ33"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60-70%</v>
      </c>
      <c r="AR33" s="42">
        <v>0.23</v>
      </c>
      <c r="AS33"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20-30%</v>
      </c>
      <c r="AT33" s="42">
        <v>1258.5292397622768</v>
      </c>
    </row>
    <row r="34" spans="1:46" ht="12.75" customHeight="1" x14ac:dyDescent="0.25">
      <c r="A34" s="42" t="s">
        <v>72</v>
      </c>
      <c r="C34" s="42" t="s">
        <v>38</v>
      </c>
      <c r="D34" s="42" t="s">
        <v>72</v>
      </c>
      <c r="E34" s="42">
        <v>2478.9634973350558</v>
      </c>
      <c r="F34" s="42">
        <v>2421.9794971138408</v>
      </c>
      <c r="G34" s="42">
        <v>4617.4086143143068</v>
      </c>
      <c r="H34" s="42">
        <v>4422.5832154502723</v>
      </c>
      <c r="I34" s="42">
        <v>2806.2905988278799</v>
      </c>
      <c r="J34" s="42">
        <v>1354.6515976931189</v>
      </c>
      <c r="K34" s="42">
        <v>2068.4304996664287</v>
      </c>
      <c r="L34" s="42">
        <v>2621.9039986711068</v>
      </c>
      <c r="M34" s="42">
        <v>726.03489838170947</v>
      </c>
      <c r="N34" s="42">
        <v>1191.9984977675124</v>
      </c>
      <c r="O34" s="42">
        <v>15800.193052182292</v>
      </c>
      <c r="P34" s="42">
        <v>0</v>
      </c>
      <c r="Q34" s="42">
        <v>5236.9229562457185</v>
      </c>
      <c r="R34" s="42">
        <v>1054.2789974389598</v>
      </c>
      <c r="S34" s="42">
        <v>8311.4762965303071</v>
      </c>
      <c r="T34" s="42">
        <v>13548.399252776026</v>
      </c>
      <c r="U34" s="42">
        <v>256.33010084727005</v>
      </c>
      <c r="V34" s="42">
        <v>7488.7167556519853</v>
      </c>
      <c r="W34" s="42">
        <v>2213.5964991255314</v>
      </c>
      <c r="X34" s="42">
        <v>989.35619818542204</v>
      </c>
      <c r="Y34" s="42">
        <v>1898.0376847488806</v>
      </c>
      <c r="Z34" s="42">
        <v>9911.9409827843192</v>
      </c>
      <c r="AA34" s="42">
        <v>244.53460006687962</v>
      </c>
      <c r="AB34" s="42">
        <v>244.53460006687962</v>
      </c>
      <c r="AC34" s="42">
        <v>726.03489838170947</v>
      </c>
      <c r="AD34" s="42">
        <v>72.603489838170958</v>
      </c>
      <c r="AE34" s="42">
        <v>726.03489838170947</v>
      </c>
      <c r="AF34" s="42">
        <v>465.96359938580281</v>
      </c>
      <c r="AG34" s="42">
        <v>46.596359938580271</v>
      </c>
      <c r="AH34" s="42">
        <v>72.603489838170958</v>
      </c>
      <c r="AI34" s="42">
        <v>20931.397585681982</v>
      </c>
      <c r="AJ34" s="42">
        <v>19572.748830202352</v>
      </c>
      <c r="AK34" s="42">
        <v>109.74020121991629</v>
      </c>
      <c r="AL34" s="42">
        <v>17.678800053894527</v>
      </c>
      <c r="AM34" s="42">
        <v>68.970200914889517</v>
      </c>
      <c r="AN34" s="42">
        <v>109.74020121991629</v>
      </c>
      <c r="AO34" s="42">
        <v>1</v>
      </c>
      <c r="AP34" s="42">
        <v>0.64</v>
      </c>
      <c r="AQ34"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60-70%</v>
      </c>
      <c r="AR34" s="42">
        <v>0.43</v>
      </c>
      <c r="AS34"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40-50%</v>
      </c>
      <c r="AT34" s="42">
        <v>135.4651597693119</v>
      </c>
    </row>
    <row r="35" spans="1:46" ht="12.75" customHeight="1" x14ac:dyDescent="0.25">
      <c r="A35" s="42" t="s">
        <v>73</v>
      </c>
      <c r="B35" s="42">
        <v>97.809780000000003</v>
      </c>
      <c r="C35" s="42" t="s">
        <v>38</v>
      </c>
      <c r="D35" s="42" t="s">
        <v>73</v>
      </c>
      <c r="E35" s="42">
        <v>202.07209945128847</v>
      </c>
      <c r="F35" s="42">
        <v>202.01199935865586</v>
      </c>
      <c r="G35" s="42">
        <v>115.01040007501433</v>
      </c>
      <c r="H35" s="42">
        <v>115.07160022539033</v>
      </c>
      <c r="I35" s="42">
        <v>177.23879959392798</v>
      </c>
      <c r="J35" s="42">
        <v>91.077199932216885</v>
      </c>
      <c r="K35" s="42">
        <v>146.80959954142597</v>
      </c>
      <c r="L35" s="42">
        <v>147.36639959103923</v>
      </c>
      <c r="M35" s="42">
        <v>41.330199946023626</v>
      </c>
      <c r="N35" s="42">
        <v>41.813099955383208</v>
      </c>
      <c r="O35" s="42">
        <v>1046.1831963073344</v>
      </c>
      <c r="P35" s="42">
        <v>0</v>
      </c>
      <c r="Q35" s="42">
        <v>6.3114000824280092</v>
      </c>
      <c r="R35" s="42">
        <v>199.73019767180071</v>
      </c>
      <c r="S35" s="42">
        <v>342.25019994069595</v>
      </c>
      <c r="T35" s="42">
        <v>348.56160002312396</v>
      </c>
      <c r="U35" s="42">
        <v>20.82289987387049</v>
      </c>
      <c r="V35" s="42">
        <v>703.93299636663835</v>
      </c>
      <c r="W35" s="42">
        <v>146.80959954142597</v>
      </c>
      <c r="X35" s="42">
        <v>41.332499965727031</v>
      </c>
      <c r="Y35" s="42">
        <v>0</v>
      </c>
      <c r="Z35" s="42">
        <v>328.11039998871274</v>
      </c>
      <c r="AA35" s="42">
        <v>18.616900148947025</v>
      </c>
      <c r="AB35" s="42">
        <v>18.616900148947025</v>
      </c>
      <c r="AC35" s="42">
        <v>41.330199946023626</v>
      </c>
      <c r="AD35" s="42">
        <v>4.1330199946023631</v>
      </c>
      <c r="AE35" s="42">
        <v>41.330199946023626</v>
      </c>
      <c r="AF35" s="42">
        <v>0.48290000935958222</v>
      </c>
      <c r="AG35" s="42">
        <v>4.8290000935958227E-2</v>
      </c>
      <c r="AH35" s="42">
        <v>4.1330199946023631</v>
      </c>
      <c r="AI35" s="42">
        <v>1626.9428909501873</v>
      </c>
      <c r="AJ35" s="42">
        <v>1612.803090998204</v>
      </c>
      <c r="AK35" s="42">
        <v>51.294600851833756</v>
      </c>
      <c r="AL35" s="42">
        <v>0</v>
      </c>
      <c r="AM35" s="42">
        <v>51.292200863361295</v>
      </c>
      <c r="AN35" s="42">
        <v>51.294600851833756</v>
      </c>
      <c r="AO35" s="42">
        <v>1</v>
      </c>
      <c r="AP35" s="42">
        <v>1</v>
      </c>
      <c r="AQ35"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90-100%</v>
      </c>
      <c r="AR35" s="42">
        <v>110.53</v>
      </c>
      <c r="AS35"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&gt;100%</v>
      </c>
      <c r="AT35" s="42">
        <v>9.1077199932216892</v>
      </c>
    </row>
    <row r="36" spans="1:46" ht="12.75" customHeight="1" x14ac:dyDescent="0.25">
      <c r="A36" s="42" t="s">
        <v>74</v>
      </c>
      <c r="B36" s="42">
        <v>99.241839999999996</v>
      </c>
      <c r="C36" s="42" t="s">
        <v>42</v>
      </c>
      <c r="D36" s="42" t="s">
        <v>74</v>
      </c>
      <c r="E36" s="42">
        <v>611.14269941215025</v>
      </c>
      <c r="F36" s="42">
        <v>548.14619853827764</v>
      </c>
      <c r="G36" s="42">
        <v>50804.590838999888</v>
      </c>
      <c r="H36" s="42">
        <v>46068.147700056885</v>
      </c>
      <c r="I36" s="42">
        <v>8181.8375043353954</v>
      </c>
      <c r="J36" s="42">
        <v>5419.2288972280221</v>
      </c>
      <c r="K36" s="42">
        <v>4504.423998605148</v>
      </c>
      <c r="L36" s="42">
        <v>7387.3153059336692</v>
      </c>
      <c r="M36" s="42">
        <v>2391.0249022835337</v>
      </c>
      <c r="N36" s="42">
        <v>4506.9500989803055</v>
      </c>
      <c r="O36" s="42">
        <v>7850.8986981678772</v>
      </c>
      <c r="P36" s="42">
        <v>1762.0199980139728</v>
      </c>
      <c r="Q36" s="42">
        <v>5649.2702955510467</v>
      </c>
      <c r="R36" s="42">
        <v>329.92999950051296</v>
      </c>
      <c r="S36" s="42">
        <v>3627.3724017255013</v>
      </c>
      <c r="T36" s="42">
        <v>7514.6226992625761</v>
      </c>
      <c r="U36" s="42">
        <v>428.09940320980195</v>
      </c>
      <c r="V36" s="42">
        <v>5985.5462944563478</v>
      </c>
      <c r="W36" s="42">
        <v>6638.9597080948452</v>
      </c>
      <c r="X36" s="42">
        <v>3899.1861070013547</v>
      </c>
      <c r="Y36" s="42">
        <v>3674.4894047230482</v>
      </c>
      <c r="Z36" s="42">
        <v>5361.8067103186622</v>
      </c>
      <c r="AA36" s="42">
        <v>422.80919353607129</v>
      </c>
      <c r="AB36" s="42">
        <v>422.80919353607129</v>
      </c>
      <c r="AC36" s="42">
        <v>1418.9854011710047</v>
      </c>
      <c r="AD36" s="42">
        <v>141.89854011710048</v>
      </c>
      <c r="AE36" s="42">
        <v>1418.9854011710047</v>
      </c>
      <c r="AF36" s="42">
        <v>3087.9646978093006</v>
      </c>
      <c r="AG36" s="42">
        <v>308.7964697809299</v>
      </c>
      <c r="AH36" s="42">
        <v>141.89854011710048</v>
      </c>
      <c r="AI36" s="42">
        <v>10150.881300924346</v>
      </c>
      <c r="AJ36" s="42">
        <v>7949.8103150101379</v>
      </c>
      <c r="AK36" s="42">
        <v>0</v>
      </c>
      <c r="AL36" s="42">
        <v>0</v>
      </c>
      <c r="AM36" s="42">
        <v>0</v>
      </c>
      <c r="AN36" s="42">
        <v>0</v>
      </c>
      <c r="AO36" s="42">
        <v>0.69</v>
      </c>
      <c r="AP36" s="42">
        <v>0.35</v>
      </c>
      <c r="AQ36"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30-40%</v>
      </c>
      <c r="AR36" s="42">
        <v>0.06</v>
      </c>
      <c r="AS36"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0-10%</v>
      </c>
      <c r="AT36" s="42">
        <v>541.92288972280221</v>
      </c>
    </row>
    <row r="37" spans="1:46" ht="12.75" customHeight="1" x14ac:dyDescent="0.25">
      <c r="A37" s="42" t="s">
        <v>75</v>
      </c>
      <c r="B37" s="42">
        <v>96.725880000000004</v>
      </c>
      <c r="C37" s="42" t="s">
        <v>38</v>
      </c>
      <c r="D37" s="42" t="s">
        <v>75</v>
      </c>
      <c r="E37" s="42">
        <v>1402.4290997643184</v>
      </c>
      <c r="F37" s="42">
        <v>1033.0007009435863</v>
      </c>
      <c r="G37" s="42">
        <v>14909.025617417412</v>
      </c>
      <c r="H37" s="42">
        <v>11757.334815950087</v>
      </c>
      <c r="I37" s="42">
        <v>3737.4903028312478</v>
      </c>
      <c r="J37" s="42">
        <v>2433.788099543141</v>
      </c>
      <c r="K37" s="42">
        <v>2182.5647068161129</v>
      </c>
      <c r="L37" s="42">
        <v>2854.8659064460376</v>
      </c>
      <c r="M37" s="42">
        <v>1780.0252043344231</v>
      </c>
      <c r="N37" s="42">
        <v>1780.0252043344231</v>
      </c>
      <c r="O37" s="42">
        <v>3035.8334741778681</v>
      </c>
      <c r="P37" s="42">
        <v>1672.0339874625199</v>
      </c>
      <c r="Q37" s="42">
        <v>1672.0339874625199</v>
      </c>
      <c r="R37" s="42">
        <v>91.979999303817721</v>
      </c>
      <c r="S37" s="42">
        <v>1790.7547847554081</v>
      </c>
      <c r="T37" s="42">
        <v>1790.7547847554081</v>
      </c>
      <c r="U37" s="42">
        <v>149.77639983597334</v>
      </c>
      <c r="V37" s="42">
        <v>2917.1126768849795</v>
      </c>
      <c r="W37" s="42">
        <v>2182.5647068161129</v>
      </c>
      <c r="X37" s="42">
        <v>1194.1555068544476</v>
      </c>
      <c r="Y37" s="42">
        <v>909.50700080394745</v>
      </c>
      <c r="Z37" s="42">
        <v>1023.0520026534797</v>
      </c>
      <c r="AA37" s="42">
        <v>147.44689925343837</v>
      </c>
      <c r="AB37" s="42">
        <v>147.44689925343837</v>
      </c>
      <c r="AC37" s="42">
        <v>464.55540177413781</v>
      </c>
      <c r="AD37" s="42">
        <v>46.455540177413788</v>
      </c>
      <c r="AE37" s="42">
        <v>464.55540177413781</v>
      </c>
      <c r="AF37" s="42">
        <v>1315.4698025602854</v>
      </c>
      <c r="AG37" s="42">
        <v>131.54698025602852</v>
      </c>
      <c r="AH37" s="42">
        <v>46.455540177413788</v>
      </c>
      <c r="AI37" s="42">
        <v>3569.2904735095799</v>
      </c>
      <c r="AJ37" s="42">
        <v>2379.2234033867717</v>
      </c>
      <c r="AK37" s="42">
        <v>0</v>
      </c>
      <c r="AL37" s="42">
        <v>0</v>
      </c>
      <c r="AM37" s="42">
        <v>0</v>
      </c>
      <c r="AN37" s="42">
        <v>0</v>
      </c>
      <c r="AO37" s="42">
        <v>0</v>
      </c>
      <c r="AP37" s="42">
        <v>0.46</v>
      </c>
      <c r="AQ37"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40-50%</v>
      </c>
      <c r="AR37" s="42">
        <v>0.74</v>
      </c>
      <c r="AS37"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70-80%</v>
      </c>
      <c r="AT37" s="42">
        <v>243.37880995431411</v>
      </c>
    </row>
    <row r="38" spans="1:46" ht="12.75" customHeight="1" x14ac:dyDescent="0.25">
      <c r="A38" s="42" t="s">
        <v>76</v>
      </c>
      <c r="B38" s="42">
        <v>95.138080000000002</v>
      </c>
      <c r="C38" s="42" t="s">
        <v>42</v>
      </c>
      <c r="D38" s="42" t="s">
        <v>76</v>
      </c>
      <c r="E38" s="42">
        <v>200.10469972217112</v>
      </c>
      <c r="F38" s="42">
        <v>166.96819996817788</v>
      </c>
      <c r="G38" s="42">
        <v>24929.915376972946</v>
      </c>
      <c r="H38" s="42">
        <v>20981.313599554032</v>
      </c>
      <c r="I38" s="42">
        <v>4079.5710952242662</v>
      </c>
      <c r="J38" s="42">
        <v>2236.7954979768547</v>
      </c>
      <c r="K38" s="42">
        <v>1927.6012011338462</v>
      </c>
      <c r="L38" s="42">
        <v>3274.8721950557374</v>
      </c>
      <c r="M38" s="42">
        <v>1042.4648986802495</v>
      </c>
      <c r="N38" s="42">
        <v>1557.8845991877897</v>
      </c>
      <c r="O38" s="42">
        <v>6314.929501165172</v>
      </c>
      <c r="P38" s="42">
        <v>1537.1260011345153</v>
      </c>
      <c r="Q38" s="42">
        <v>5045.6312990989545</v>
      </c>
      <c r="R38" s="42">
        <v>114.03299891576167</v>
      </c>
      <c r="S38" s="42">
        <v>1983.5501941875559</v>
      </c>
      <c r="T38" s="42">
        <v>5492.0554921519952</v>
      </c>
      <c r="U38" s="42">
        <v>267.41840074426005</v>
      </c>
      <c r="V38" s="42">
        <v>5868.5053081121314</v>
      </c>
      <c r="W38" s="42">
        <v>2575.2746000686166</v>
      </c>
      <c r="X38" s="42">
        <v>1209.2655025651986</v>
      </c>
      <c r="Y38" s="42">
        <v>3094.1743124201898</v>
      </c>
      <c r="Z38" s="42">
        <v>3469.7845132560474</v>
      </c>
      <c r="AA38" s="42">
        <v>273.42799656592246</v>
      </c>
      <c r="AB38" s="42">
        <v>273.42799656592246</v>
      </c>
      <c r="AC38" s="42">
        <v>348.35379968295462</v>
      </c>
      <c r="AD38" s="42">
        <v>34.835379968295463</v>
      </c>
      <c r="AE38" s="42">
        <v>348.35379968295462</v>
      </c>
      <c r="AF38" s="42">
        <v>1209.5307995048352</v>
      </c>
      <c r="AG38" s="42">
        <v>120.95307995048351</v>
      </c>
      <c r="AH38" s="42">
        <v>34.835379968295463</v>
      </c>
      <c r="AI38" s="42">
        <v>7905.8561973669584</v>
      </c>
      <c r="AJ38" s="42">
        <v>5727.342511421537</v>
      </c>
      <c r="AK38" s="42">
        <v>0</v>
      </c>
      <c r="AL38" s="42">
        <v>0</v>
      </c>
      <c r="AM38" s="42">
        <v>0</v>
      </c>
      <c r="AN38" s="42">
        <v>0</v>
      </c>
      <c r="AO38" s="42">
        <v>0.7</v>
      </c>
      <c r="AP38" s="42">
        <v>0.39</v>
      </c>
      <c r="AQ38"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30-40%</v>
      </c>
      <c r="AR38" s="42">
        <v>0.16</v>
      </c>
      <c r="AS38"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10-20%</v>
      </c>
      <c r="AT38" s="42">
        <v>223.67954979768547</v>
      </c>
    </row>
    <row r="39" spans="1:46" ht="12.75" customHeight="1" x14ac:dyDescent="0.25">
      <c r="A39" s="42" t="s">
        <v>77</v>
      </c>
      <c r="B39" s="42">
        <v>95.108620000000002</v>
      </c>
      <c r="C39" s="42" t="s">
        <v>38</v>
      </c>
      <c r="D39" s="42" t="s">
        <v>77</v>
      </c>
      <c r="E39" s="42">
        <v>210.88500033508905</v>
      </c>
      <c r="F39" s="42">
        <v>186.23779988481687</v>
      </c>
      <c r="G39" s="42">
        <v>16493.154010276761</v>
      </c>
      <c r="H39" s="42">
        <v>14145.270612485212</v>
      </c>
      <c r="I39" s="42">
        <v>2789.8559014929119</v>
      </c>
      <c r="J39" s="42">
        <v>2079.1995005963254</v>
      </c>
      <c r="K39" s="42">
        <v>1794.1881975079591</v>
      </c>
      <c r="L39" s="42">
        <v>2621.9109030707914</v>
      </c>
      <c r="M39" s="42">
        <v>1414.4991015730557</v>
      </c>
      <c r="N39" s="42">
        <v>1907.963402193134</v>
      </c>
      <c r="O39" s="42">
        <v>2437.4671978610568</v>
      </c>
      <c r="P39" s="42">
        <v>1268.7888978272679</v>
      </c>
      <c r="Q39" s="42">
        <v>1901.0501992702484</v>
      </c>
      <c r="R39" s="42">
        <v>90.979999780654836</v>
      </c>
      <c r="S39" s="42">
        <v>1670.2358964118175</v>
      </c>
      <c r="T39" s="42">
        <v>2302.4971978547983</v>
      </c>
      <c r="U39" s="42">
        <v>106.69600089271991</v>
      </c>
      <c r="V39" s="42">
        <v>2036.0201992765069</v>
      </c>
      <c r="W39" s="42">
        <v>2240.6812991883194</v>
      </c>
      <c r="X39" s="42">
        <v>1576.2709006834264</v>
      </c>
      <c r="Y39" s="42">
        <v>1419.9966965541244</v>
      </c>
      <c r="Z39" s="42">
        <v>1814.2178911366495</v>
      </c>
      <c r="AA39" s="42">
        <v>110.65890117311936</v>
      </c>
      <c r="AB39" s="42">
        <v>110.65890117311936</v>
      </c>
      <c r="AC39" s="42">
        <v>324.49609887583938</v>
      </c>
      <c r="AD39" s="42">
        <v>32.449609887583925</v>
      </c>
      <c r="AE39" s="42">
        <v>324.49609887583938</v>
      </c>
      <c r="AF39" s="42">
        <v>1583.4673033172946</v>
      </c>
      <c r="AG39" s="42">
        <v>158.34673033172945</v>
      </c>
      <c r="AH39" s="42">
        <v>32.449609887583925</v>
      </c>
      <c r="AI39" s="42">
        <v>2977.9836015137848</v>
      </c>
      <c r="AJ39" s="42">
        <v>2431.0351938516828</v>
      </c>
      <c r="AK39" s="42">
        <v>0</v>
      </c>
      <c r="AL39" s="42">
        <v>0</v>
      </c>
      <c r="AM39" s="42">
        <v>0</v>
      </c>
      <c r="AN39" s="42">
        <v>0</v>
      </c>
      <c r="AO39" s="42">
        <v>0.33</v>
      </c>
      <c r="AP39" s="42">
        <v>0.25</v>
      </c>
      <c r="AQ39"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20-30%</v>
      </c>
      <c r="AR39" s="42">
        <v>7.0000000000000007E-2</v>
      </c>
      <c r="AS39"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0-10%</v>
      </c>
      <c r="AT39" s="42">
        <v>207.91995005963253</v>
      </c>
    </row>
    <row r="40" spans="1:46" ht="12.75" customHeight="1" x14ac:dyDescent="0.25">
      <c r="A40" s="42" t="s">
        <v>78</v>
      </c>
      <c r="B40" s="42">
        <v>97.802440000000004</v>
      </c>
      <c r="C40" s="42" t="s">
        <v>38</v>
      </c>
      <c r="D40" s="42" t="s">
        <v>78</v>
      </c>
      <c r="E40" s="42">
        <v>365.54610026352651</v>
      </c>
      <c r="F40" s="42">
        <v>209.70790048051956</v>
      </c>
      <c r="G40" s="42">
        <v>855.00359978132508</v>
      </c>
      <c r="H40" s="42">
        <v>323.03399861397315</v>
      </c>
      <c r="I40" s="42">
        <v>470.54410029883007</v>
      </c>
      <c r="J40" s="42">
        <v>246.8604000061969</v>
      </c>
      <c r="K40" s="42">
        <v>224.48080031017895</v>
      </c>
      <c r="L40" s="42">
        <v>468.77910029989295</v>
      </c>
      <c r="M40" s="42">
        <v>245.18010000906364</v>
      </c>
      <c r="N40" s="42">
        <v>245.18010000906364</v>
      </c>
      <c r="O40" s="42">
        <v>1077.6875888071957</v>
      </c>
      <c r="P40" s="42">
        <v>0</v>
      </c>
      <c r="Q40" s="42">
        <v>0</v>
      </c>
      <c r="R40" s="42">
        <v>0</v>
      </c>
      <c r="S40" s="42">
        <v>1077.6875888071957</v>
      </c>
      <c r="T40" s="42">
        <v>1077.6875888071957</v>
      </c>
      <c r="U40" s="42">
        <v>37.502599928251577</v>
      </c>
      <c r="V40" s="42">
        <v>0</v>
      </c>
      <c r="W40" s="42">
        <v>224.48080031017895</v>
      </c>
      <c r="X40" s="42">
        <v>88.915300416694691</v>
      </c>
      <c r="Y40" s="42">
        <v>0</v>
      </c>
      <c r="Z40" s="42">
        <v>831.25588869978662</v>
      </c>
      <c r="AA40" s="42">
        <v>39.969799551159667</v>
      </c>
      <c r="AB40" s="42">
        <v>39.969799551159667</v>
      </c>
      <c r="AC40" s="42">
        <v>245.18010000906364</v>
      </c>
      <c r="AD40" s="42">
        <v>24.518010000906362</v>
      </c>
      <c r="AE40" s="42">
        <v>245.18010000906364</v>
      </c>
      <c r="AH40" s="42">
        <v>24.518010000906362</v>
      </c>
      <c r="AI40" s="42">
        <v>1475.6805927418172</v>
      </c>
      <c r="AJ40" s="42">
        <v>1229.2488926344081</v>
      </c>
      <c r="AK40" s="42">
        <v>0</v>
      </c>
      <c r="AL40" s="42">
        <v>0</v>
      </c>
      <c r="AM40" s="42">
        <v>0</v>
      </c>
      <c r="AN40" s="42">
        <v>0</v>
      </c>
      <c r="AQ40"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0</v>
      </c>
      <c r="AS40"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v>
      </c>
      <c r="AT40" s="42">
        <v>24.686040000619691</v>
      </c>
    </row>
    <row r="41" spans="1:46" ht="12.75" customHeight="1" x14ac:dyDescent="0.25">
      <c r="A41" s="42" t="s">
        <v>79</v>
      </c>
      <c r="B41" s="42">
        <v>97.025019999999998</v>
      </c>
      <c r="C41" s="42" t="s">
        <v>42</v>
      </c>
      <c r="D41" s="42" t="s">
        <v>79</v>
      </c>
      <c r="E41" s="42">
        <v>1456.086400601336</v>
      </c>
      <c r="F41" s="42">
        <v>1443.8689001549283</v>
      </c>
      <c r="G41" s="42">
        <v>19065.011980234434</v>
      </c>
      <c r="H41" s="42">
        <v>18145.831750096157</v>
      </c>
      <c r="I41" s="42">
        <v>4193.4437976493427</v>
      </c>
      <c r="J41" s="42">
        <v>2428.8610033855875</v>
      </c>
      <c r="K41" s="42">
        <v>2364.6969938171305</v>
      </c>
      <c r="L41" s="42">
        <v>3812.341103091625</v>
      </c>
      <c r="M41" s="42">
        <v>1203.3077004105578</v>
      </c>
      <c r="N41" s="42">
        <v>2332.37770436141</v>
      </c>
      <c r="O41" s="42">
        <v>7863.7181800762182</v>
      </c>
      <c r="P41" s="42">
        <v>1921.2069932371385</v>
      </c>
      <c r="Q41" s="42">
        <v>5180.767181828618</v>
      </c>
      <c r="R41" s="42">
        <v>252.45380169898283</v>
      </c>
      <c r="S41" s="42">
        <v>2386.9729933151975</v>
      </c>
      <c r="T41" s="42">
        <v>5646.5331819066778</v>
      </c>
      <c r="U41" s="42">
        <v>279.31730031331233</v>
      </c>
      <c r="V41" s="42">
        <v>7397.9521799981585</v>
      </c>
      <c r="W41" s="42">
        <v>3913.804486817352</v>
      </c>
      <c r="X41" s="42">
        <v>2377.5532892692058</v>
      </c>
      <c r="Y41" s="42">
        <v>4914.8299636691791</v>
      </c>
      <c r="Z41" s="42">
        <v>5323.1420646116021</v>
      </c>
      <c r="AA41" s="42">
        <v>273.02920033192675</v>
      </c>
      <c r="AB41" s="42">
        <v>273.02920033192675</v>
      </c>
      <c r="AC41" s="42">
        <v>485.30650139683689</v>
      </c>
      <c r="AD41" s="42">
        <v>48.530650139683694</v>
      </c>
      <c r="AE41" s="42">
        <v>485.30650139683689</v>
      </c>
      <c r="AF41" s="42">
        <v>1847.0712029645729</v>
      </c>
      <c r="AG41" s="42">
        <v>184.70712029645722</v>
      </c>
      <c r="AH41" s="42">
        <v>48.530650139683694</v>
      </c>
      <c r="AI41" s="42">
        <v>9636.0073088230547</v>
      </c>
      <c r="AJ41" s="42">
        <v>7144.2663909450057</v>
      </c>
      <c r="AK41" s="42">
        <v>80.652000337839112</v>
      </c>
      <c r="AL41" s="42">
        <v>80.652000337839112</v>
      </c>
      <c r="AM41" s="42">
        <v>64.319200593978124</v>
      </c>
      <c r="AN41" s="42">
        <v>80.652000337839112</v>
      </c>
      <c r="AO41" s="42">
        <v>0.63</v>
      </c>
      <c r="AP41" s="42">
        <v>0.05</v>
      </c>
      <c r="AQ41"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0-10%</v>
      </c>
      <c r="AR41" s="42">
        <v>0.43</v>
      </c>
      <c r="AS41"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40-50%</v>
      </c>
      <c r="AT41" s="42">
        <v>242.88610033855875</v>
      </c>
    </row>
    <row r="42" spans="1:46" ht="12.75" customHeight="1" x14ac:dyDescent="0.25">
      <c r="A42" s="42" t="s">
        <v>80</v>
      </c>
      <c r="B42" s="42">
        <v>96.815200000000004</v>
      </c>
      <c r="C42" s="42" t="s">
        <v>38</v>
      </c>
      <c r="D42" s="42" t="s">
        <v>80</v>
      </c>
      <c r="E42" s="42">
        <v>1355.4161013714331</v>
      </c>
      <c r="F42" s="42">
        <v>1266.4751992005765</v>
      </c>
      <c r="G42" s="42">
        <v>2280.7626016751015</v>
      </c>
      <c r="H42" s="42">
        <v>2109.9240041925805</v>
      </c>
      <c r="I42" s="42">
        <v>1526.3653004121516</v>
      </c>
      <c r="J42" s="42">
        <v>1087.2225018186655</v>
      </c>
      <c r="K42" s="42">
        <v>431.54909946291446</v>
      </c>
      <c r="L42" s="42">
        <v>1176.7622003229405</v>
      </c>
      <c r="M42" s="42">
        <v>127.28299987897483</v>
      </c>
      <c r="N42" s="42">
        <v>777.64500196841254</v>
      </c>
      <c r="O42" s="42">
        <v>3435.30148616107</v>
      </c>
      <c r="P42" s="42">
        <v>0</v>
      </c>
      <c r="Q42" s="42">
        <v>2697.7316915756073</v>
      </c>
      <c r="R42" s="42">
        <v>88.403999466914755</v>
      </c>
      <c r="S42" s="42">
        <v>260.72419718932355</v>
      </c>
      <c r="T42" s="42">
        <v>2958.4558887649309</v>
      </c>
      <c r="U42" s="42">
        <v>76.787799843317799</v>
      </c>
      <c r="V42" s="42">
        <v>3174.5772889717464</v>
      </c>
      <c r="W42" s="42">
        <v>431.54909946291446</v>
      </c>
      <c r="X42" s="42">
        <v>127.42469979439923</v>
      </c>
      <c r="Y42" s="42">
        <v>0</v>
      </c>
      <c r="Z42" s="42">
        <v>229.44740127213299</v>
      </c>
      <c r="AA42" s="42">
        <v>77.225099928131357</v>
      </c>
      <c r="AB42" s="42">
        <v>77.225099928131357</v>
      </c>
      <c r="AC42" s="42">
        <v>127.28299987897483</v>
      </c>
      <c r="AD42" s="42">
        <v>12.728299987897477</v>
      </c>
      <c r="AE42" s="42">
        <v>127.28299987897483</v>
      </c>
      <c r="AF42" s="42">
        <v>650.36200208943774</v>
      </c>
      <c r="AG42" s="42">
        <v>65.036200208943754</v>
      </c>
      <c r="AH42" s="42">
        <v>12.728299987897477</v>
      </c>
      <c r="AI42" s="42">
        <v>4223.8490763271675</v>
      </c>
      <c r="AJ42" s="42">
        <v>3319.340007767315</v>
      </c>
      <c r="AK42" s="42">
        <v>0</v>
      </c>
      <c r="AL42" s="42">
        <v>0</v>
      </c>
      <c r="AM42" s="42">
        <v>0</v>
      </c>
      <c r="AN42" s="42">
        <v>0</v>
      </c>
      <c r="AO42" s="42">
        <v>1</v>
      </c>
      <c r="AP42" s="42">
        <v>1</v>
      </c>
      <c r="AQ42"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90-100%</v>
      </c>
      <c r="AR42" s="42">
        <v>0.18</v>
      </c>
      <c r="AS42"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10-20%</v>
      </c>
      <c r="AT42" s="42">
        <v>108.72225018186654</v>
      </c>
    </row>
    <row r="43" spans="1:46" ht="12.75" customHeight="1" x14ac:dyDescent="0.25">
      <c r="A43" s="42" t="s">
        <v>81</v>
      </c>
      <c r="B43" s="42">
        <v>99.597890000000007</v>
      </c>
      <c r="C43" s="42" t="s">
        <v>38</v>
      </c>
      <c r="D43" s="42" t="s">
        <v>81</v>
      </c>
      <c r="E43" s="42">
        <v>2629.147198819906</v>
      </c>
      <c r="F43" s="42">
        <v>2454.5499005342217</v>
      </c>
      <c r="G43" s="42">
        <v>12744.383400099192</v>
      </c>
      <c r="H43" s="42">
        <v>10482.46859725697</v>
      </c>
      <c r="I43" s="42">
        <v>4501.8675985428636</v>
      </c>
      <c r="J43" s="42">
        <v>2706.007997906956</v>
      </c>
      <c r="K43" s="42">
        <v>1858.9552976007471</v>
      </c>
      <c r="L43" s="42">
        <v>3433.3586993032222</v>
      </c>
      <c r="M43" s="42">
        <v>861.10279900822195</v>
      </c>
      <c r="N43" s="42">
        <v>1785.8717988291828</v>
      </c>
      <c r="O43" s="42">
        <v>9318.163903712295</v>
      </c>
      <c r="P43" s="42">
        <v>1048.4119945615528</v>
      </c>
      <c r="Q43" s="42">
        <v>6352.7011095713833</v>
      </c>
      <c r="R43" s="42">
        <v>681.32420280412771</v>
      </c>
      <c r="S43" s="42">
        <v>1956.7408975437279</v>
      </c>
      <c r="T43" s="42">
        <v>7261.0300125535587</v>
      </c>
      <c r="U43" s="42">
        <v>246.57660028459929</v>
      </c>
      <c r="V43" s="42">
        <v>8409.8350007301196</v>
      </c>
      <c r="W43" s="42">
        <v>2176.2613984690033</v>
      </c>
      <c r="X43" s="42">
        <v>973.9084005779514</v>
      </c>
      <c r="Y43" s="42">
        <v>977.03389433771395</v>
      </c>
      <c r="Z43" s="42">
        <v>1769.0828992673198</v>
      </c>
      <c r="AA43" s="42">
        <v>232.86999983026189</v>
      </c>
      <c r="AB43" s="42">
        <v>232.86999983026189</v>
      </c>
      <c r="AC43" s="42">
        <v>495.84449936903547</v>
      </c>
      <c r="AD43" s="42">
        <v>49.584449936903539</v>
      </c>
      <c r="AE43" s="42">
        <v>495.84449936903547</v>
      </c>
      <c r="AF43" s="42">
        <v>1290.0272994601473</v>
      </c>
      <c r="AG43" s="42">
        <v>129.00272994601471</v>
      </c>
      <c r="AH43" s="42">
        <v>49.584449936903539</v>
      </c>
      <c r="AI43" s="42">
        <v>12413.953811582878</v>
      </c>
      <c r="AJ43" s="42">
        <v>10245.338394567603</v>
      </c>
      <c r="AK43" s="42">
        <v>0</v>
      </c>
      <c r="AL43" s="42">
        <v>0</v>
      </c>
      <c r="AM43" s="42">
        <v>0</v>
      </c>
      <c r="AN43" s="42">
        <v>0</v>
      </c>
      <c r="AO43" s="42">
        <v>0.83</v>
      </c>
      <c r="AP43" s="42">
        <v>0.85</v>
      </c>
      <c r="AQ43"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80-90%</v>
      </c>
      <c r="AR43" s="42">
        <v>0.32</v>
      </c>
      <c r="AS43"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30-40%</v>
      </c>
      <c r="AT43" s="42">
        <v>270.60079979069559</v>
      </c>
    </row>
    <row r="44" spans="1:46" ht="12.75" customHeight="1" x14ac:dyDescent="0.25">
      <c r="A44" s="42" t="s">
        <v>82</v>
      </c>
      <c r="B44" s="42">
        <v>32.676490000000001</v>
      </c>
      <c r="C44" s="42" t="s">
        <v>38</v>
      </c>
      <c r="D44" s="42" t="s">
        <v>82</v>
      </c>
      <c r="E44" s="42">
        <v>29.720999923934883</v>
      </c>
      <c r="F44" s="42">
        <v>29.04749996590548</v>
      </c>
      <c r="G44" s="42">
        <v>17585.834418578659</v>
      </c>
      <c r="H44" s="42">
        <v>12370.779633643884</v>
      </c>
      <c r="I44" s="42">
        <v>2830.6524026236511</v>
      </c>
      <c r="J44" s="42">
        <v>1922.6035063342133</v>
      </c>
      <c r="K44" s="42">
        <v>737.43339906560152</v>
      </c>
      <c r="L44" s="42">
        <v>2822.5314026773922</v>
      </c>
      <c r="M44" s="42">
        <v>401.12010169702273</v>
      </c>
      <c r="N44" s="42">
        <v>1914.3521063888693</v>
      </c>
      <c r="O44" s="42">
        <v>4720.8383884243667</v>
      </c>
      <c r="P44" s="42">
        <v>258.27400007843971</v>
      </c>
      <c r="Q44" s="42">
        <v>4309.9799896776676</v>
      </c>
      <c r="R44" s="42">
        <v>268.08799815177917</v>
      </c>
      <c r="S44" s="42">
        <v>669.13239882513892</v>
      </c>
      <c r="T44" s="42">
        <v>4720.8383884243667</v>
      </c>
      <c r="U44" s="42">
        <v>110.31000027935806</v>
      </c>
      <c r="V44" s="42">
        <v>4309.9799896776676</v>
      </c>
      <c r="W44" s="42">
        <v>1915.3915018464618</v>
      </c>
      <c r="X44" s="42">
        <v>1210.3850008152949</v>
      </c>
      <c r="Y44" s="42">
        <v>2943.5930119454865</v>
      </c>
      <c r="Z44" s="42">
        <v>3316.4250112622981</v>
      </c>
      <c r="AA44" s="42">
        <v>104.66039963904768</v>
      </c>
      <c r="AB44" s="42">
        <v>104.66039963904768</v>
      </c>
      <c r="AC44" s="42">
        <v>234.47510126906135</v>
      </c>
      <c r="AD44" s="42">
        <v>23.447510126906135</v>
      </c>
      <c r="AE44" s="42">
        <v>234.47510126906135</v>
      </c>
      <c r="AF44" s="42">
        <v>1679.877005119808</v>
      </c>
      <c r="AG44" s="42">
        <v>167.98770051198079</v>
      </c>
      <c r="AH44" s="42">
        <v>23.447510126906135</v>
      </c>
      <c r="AI44" s="42">
        <v>5888.8453861437738</v>
      </c>
      <c r="AJ44" s="42">
        <v>4484.4560106024155</v>
      </c>
      <c r="AK44" s="42">
        <v>0</v>
      </c>
      <c r="AL44" s="42">
        <v>0</v>
      </c>
      <c r="AM44" s="42">
        <v>0</v>
      </c>
      <c r="AN44" s="42">
        <v>0</v>
      </c>
      <c r="AO44" s="42">
        <v>0.94</v>
      </c>
      <c r="AP44" s="42">
        <v>0.32</v>
      </c>
      <c r="AQ44"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30-40%</v>
      </c>
      <c r="AR44" s="42">
        <v>0</v>
      </c>
      <c r="AS44"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v>
      </c>
      <c r="AT44" s="42">
        <v>192.26035063342133</v>
      </c>
    </row>
    <row r="45" spans="1:46" ht="12.75" customHeight="1" x14ac:dyDescent="0.25">
      <c r="A45" s="42" t="s">
        <v>83</v>
      </c>
      <c r="B45" s="42">
        <v>98.927379999999999</v>
      </c>
      <c r="C45" s="42" t="s">
        <v>38</v>
      </c>
      <c r="D45" s="42" t="s">
        <v>83</v>
      </c>
      <c r="E45" s="42">
        <v>890.98569993390993</v>
      </c>
      <c r="F45" s="42">
        <v>838.99539975044911</v>
      </c>
      <c r="G45" s="42">
        <v>974.00160009109777</v>
      </c>
      <c r="H45" s="42">
        <v>892.15140085834696</v>
      </c>
      <c r="I45" s="42">
        <v>976.45909987361665</v>
      </c>
      <c r="J45" s="42">
        <v>594.38499986739771</v>
      </c>
      <c r="K45" s="42">
        <v>436.35769957872981</v>
      </c>
      <c r="L45" s="42">
        <v>870.49630005256756</v>
      </c>
      <c r="M45" s="42">
        <v>218.07210037506596</v>
      </c>
      <c r="N45" s="42">
        <v>482.41480002996104</v>
      </c>
      <c r="O45" s="42">
        <v>3610.3983962632415</v>
      </c>
      <c r="P45" s="42">
        <v>98.414998665452003</v>
      </c>
      <c r="Q45" s="42">
        <v>2474.06349927064</v>
      </c>
      <c r="R45" s="42">
        <v>166.87379947464797</v>
      </c>
      <c r="S45" s="42">
        <v>798.3651994287502</v>
      </c>
      <c r="T45" s="42">
        <v>3174.0137000339382</v>
      </c>
      <c r="U45" s="42">
        <v>52.396500135320807</v>
      </c>
      <c r="V45" s="42">
        <v>2910.4481954999428</v>
      </c>
      <c r="W45" s="42">
        <v>436.35769957872981</v>
      </c>
      <c r="X45" s="42">
        <v>200.6225998503069</v>
      </c>
      <c r="Y45" s="42">
        <v>68.947999760508523</v>
      </c>
      <c r="Z45" s="42">
        <v>653.80629948573176</v>
      </c>
      <c r="AA45" s="42">
        <v>50.58379981712644</v>
      </c>
      <c r="AB45" s="42">
        <v>50.58379981712644</v>
      </c>
      <c r="AC45" s="42">
        <v>162.50430037632762</v>
      </c>
      <c r="AD45" s="42">
        <v>16.250430037632764</v>
      </c>
      <c r="AE45" s="42">
        <v>162.50430037632762</v>
      </c>
      <c r="AF45" s="42">
        <v>319.91049965363345</v>
      </c>
      <c r="AG45" s="42">
        <v>31.991049965363349</v>
      </c>
      <c r="AH45" s="42">
        <v>16.250430037632764</v>
      </c>
      <c r="AI45" s="42">
        <v>4618.5539936973582</v>
      </c>
      <c r="AJ45" s="42">
        <v>3703.0205999111349</v>
      </c>
      <c r="AK45" s="42">
        <v>0</v>
      </c>
      <c r="AL45" s="42">
        <v>0</v>
      </c>
      <c r="AM45" s="42">
        <v>0</v>
      </c>
      <c r="AN45" s="42">
        <v>0</v>
      </c>
      <c r="AO45" s="42">
        <v>0.96</v>
      </c>
      <c r="AP45" s="42">
        <v>0.97</v>
      </c>
      <c r="AQ45"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90-100%</v>
      </c>
      <c r="AR45" s="42">
        <v>0.18</v>
      </c>
      <c r="AS45"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10-20%</v>
      </c>
      <c r="AT45" s="42">
        <v>59.438499986739771</v>
      </c>
    </row>
    <row r="46" spans="1:46" ht="13.2" x14ac:dyDescent="0.25">
      <c r="A46" s="42" t="s">
        <v>84</v>
      </c>
      <c r="B46" s="42">
        <v>93.893429999999995</v>
      </c>
      <c r="C46" s="42" t="s">
        <v>38</v>
      </c>
      <c r="D46" s="42" t="s">
        <v>84</v>
      </c>
      <c r="E46" s="42">
        <v>575.56269991205784</v>
      </c>
      <c r="F46" s="42">
        <v>499.52780105556241</v>
      </c>
      <c r="G46" s="42">
        <v>1754.2098017740939</v>
      </c>
      <c r="H46" s="42">
        <v>1508.4144058864908</v>
      </c>
      <c r="I46" s="42">
        <v>826.57139982156502</v>
      </c>
      <c r="J46" s="42">
        <v>507.94909943744995</v>
      </c>
      <c r="K46" s="42">
        <v>240.09120058570986</v>
      </c>
      <c r="L46" s="42">
        <v>799.32979978954234</v>
      </c>
      <c r="M46" s="42">
        <v>108.52890013351859</v>
      </c>
      <c r="N46" s="42">
        <v>486.71059940529801</v>
      </c>
      <c r="O46" s="42">
        <v>1938.3171959705646</v>
      </c>
      <c r="P46" s="42">
        <v>96.59999915957448</v>
      </c>
      <c r="Q46" s="42">
        <v>1802.7499952912326</v>
      </c>
      <c r="R46" s="42">
        <v>55.479999542236264</v>
      </c>
      <c r="S46" s="42">
        <v>145.92520015314216</v>
      </c>
      <c r="T46" s="42">
        <v>1852.0751962848003</v>
      </c>
      <c r="U46" s="42">
        <v>38.783400397340301</v>
      </c>
      <c r="V46" s="42">
        <v>1888.9919949769969</v>
      </c>
      <c r="W46" s="42">
        <v>650.49810130451783</v>
      </c>
      <c r="X46" s="42">
        <v>394.76830078895716</v>
      </c>
      <c r="Y46" s="42">
        <v>998.9989995211364</v>
      </c>
      <c r="Z46" s="42">
        <v>1032.482300039381</v>
      </c>
      <c r="AA46" s="42">
        <v>37.141699649415372</v>
      </c>
      <c r="AB46" s="42">
        <v>37.141699649415372</v>
      </c>
      <c r="AC46" s="42">
        <v>55.127400077835759</v>
      </c>
      <c r="AD46" s="42">
        <v>5.5127400077835755</v>
      </c>
      <c r="AE46" s="42">
        <v>55.127400077835759</v>
      </c>
      <c r="AF46" s="42">
        <v>431.58319932746224</v>
      </c>
      <c r="AG46" s="42">
        <v>43.158319932746238</v>
      </c>
      <c r="AH46" s="42">
        <v>5.5127400077835755</v>
      </c>
      <c r="AI46" s="42">
        <v>2447.7991954945028</v>
      </c>
      <c r="AJ46" s="42">
        <v>1861.1800000406806</v>
      </c>
      <c r="AK46" s="42">
        <v>0</v>
      </c>
      <c r="AL46" s="42">
        <v>0</v>
      </c>
      <c r="AM46" s="42">
        <v>0</v>
      </c>
      <c r="AN46" s="42">
        <v>0</v>
      </c>
      <c r="AO46" s="42">
        <v>0.95</v>
      </c>
      <c r="AP46" s="42">
        <v>0.45</v>
      </c>
      <c r="AQ46"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40-50%</v>
      </c>
      <c r="AR46" s="42">
        <v>0.05</v>
      </c>
      <c r="AS46"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0-10%</v>
      </c>
      <c r="AT46" s="42">
        <v>50.794909943744997</v>
      </c>
    </row>
    <row r="47" spans="1:46" ht="13.2" x14ac:dyDescent="0.25">
      <c r="A47" s="42" t="s">
        <v>85</v>
      </c>
      <c r="B47" s="42">
        <v>98.108509999999995</v>
      </c>
      <c r="C47" s="42" t="s">
        <v>38</v>
      </c>
      <c r="D47" s="42" t="s">
        <v>85</v>
      </c>
      <c r="E47" s="42">
        <v>840.80630073762632</v>
      </c>
      <c r="F47" s="42">
        <v>745.21169862892577</v>
      </c>
      <c r="G47" s="42">
        <v>3405.5429996454623</v>
      </c>
      <c r="H47" s="42">
        <v>3105.7140071560862</v>
      </c>
      <c r="I47" s="42">
        <v>1337.7520013078683</v>
      </c>
      <c r="J47" s="42">
        <v>773.74640044030821</v>
      </c>
      <c r="K47" s="42">
        <v>825.88890055889351</v>
      </c>
      <c r="L47" s="42">
        <v>1144.3872008518883</v>
      </c>
      <c r="M47" s="42">
        <v>451.7439998911795</v>
      </c>
      <c r="N47" s="42">
        <v>612.36780014840042</v>
      </c>
      <c r="O47" s="42">
        <v>4200.1851974539431</v>
      </c>
      <c r="P47" s="42">
        <v>2011.3800091743458</v>
      </c>
      <c r="Q47" s="42">
        <v>3204.509895309805</v>
      </c>
      <c r="R47" s="42">
        <v>198.9794014692306</v>
      </c>
      <c r="S47" s="42">
        <v>2280.6593087725328</v>
      </c>
      <c r="T47" s="42">
        <v>3473.7891949079922</v>
      </c>
      <c r="U47" s="42">
        <v>70.644799370667826</v>
      </c>
      <c r="V47" s="42">
        <v>3930.9058978557564</v>
      </c>
      <c r="W47" s="42">
        <v>825.88890055889351</v>
      </c>
      <c r="X47" s="42">
        <v>401.63350102394907</v>
      </c>
      <c r="Y47" s="42">
        <v>1408.6940162181845</v>
      </c>
      <c r="Z47" s="42">
        <v>1639.4718144908538</v>
      </c>
      <c r="AA47" s="42">
        <v>68.003899136499996</v>
      </c>
      <c r="AB47" s="42">
        <v>68.003899136499996</v>
      </c>
      <c r="AC47" s="42">
        <v>139.80139974594204</v>
      </c>
      <c r="AD47" s="42">
        <v>13.980139974594204</v>
      </c>
      <c r="AE47" s="42">
        <v>139.80139974594204</v>
      </c>
      <c r="AF47" s="42">
        <v>472.56640040245833</v>
      </c>
      <c r="AG47" s="42">
        <v>47.256640040245834</v>
      </c>
      <c r="AH47" s="42">
        <v>13.980139974594204</v>
      </c>
      <c r="AI47" s="42">
        <v>5256.7291000001114</v>
      </c>
      <c r="AJ47" s="42">
        <v>4074.6498129609968</v>
      </c>
      <c r="AK47" s="42">
        <v>0</v>
      </c>
      <c r="AL47" s="42">
        <v>0</v>
      </c>
      <c r="AM47" s="42">
        <v>0</v>
      </c>
      <c r="AN47" s="42">
        <v>0</v>
      </c>
      <c r="AO47" s="42">
        <v>0.37</v>
      </c>
      <c r="AP47" s="42">
        <v>0.56000000000000005</v>
      </c>
      <c r="AQ47"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50-60%</v>
      </c>
      <c r="AR47" s="42">
        <v>0.23</v>
      </c>
      <c r="AS47"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20-30%</v>
      </c>
      <c r="AT47" s="42">
        <v>77.374640044030826</v>
      </c>
    </row>
    <row r="48" spans="1:46" ht="13.2" x14ac:dyDescent="0.25">
      <c r="A48" s="42" t="s">
        <v>86</v>
      </c>
      <c r="B48" s="42">
        <v>99.380769999999998</v>
      </c>
      <c r="C48" s="42" t="s">
        <v>42</v>
      </c>
      <c r="D48" s="42" t="s">
        <v>86</v>
      </c>
      <c r="E48" s="42">
        <v>3632.7026001211416</v>
      </c>
      <c r="F48" s="42">
        <v>3343.2951988677746</v>
      </c>
      <c r="G48" s="42">
        <v>8604.0869871637078</v>
      </c>
      <c r="H48" s="42">
        <v>7857.8627941962632</v>
      </c>
      <c r="I48" s="42">
        <v>4740.2171001470924</v>
      </c>
      <c r="J48" s="42">
        <v>2668.8448006433682</v>
      </c>
      <c r="K48" s="42">
        <v>1686.9679986846529</v>
      </c>
      <c r="L48" s="42">
        <v>4308.9980008608472</v>
      </c>
      <c r="M48" s="42">
        <v>620.80000130810367</v>
      </c>
      <c r="N48" s="42">
        <v>2281.0881012476166</v>
      </c>
      <c r="O48" s="42">
        <v>12270.723219924577</v>
      </c>
      <c r="P48" s="42">
        <v>280.19400435686111</v>
      </c>
      <c r="Q48" s="42">
        <v>11009.872805505991</v>
      </c>
      <c r="R48" s="42">
        <v>501.68580487114389</v>
      </c>
      <c r="S48" s="42">
        <v>837.35231177730032</v>
      </c>
      <c r="T48" s="42">
        <v>11567.03111292643</v>
      </c>
      <c r="U48" s="42">
        <v>295.69909795864083</v>
      </c>
      <c r="V48" s="42">
        <v>11713.564912504138</v>
      </c>
      <c r="W48" s="42">
        <v>3076.2820990754481</v>
      </c>
      <c r="X48" s="42">
        <v>1501.7930005349699</v>
      </c>
      <c r="Y48" s="42">
        <v>4677.8920052051544</v>
      </c>
      <c r="Z48" s="42">
        <v>5195.3230043939548</v>
      </c>
      <c r="AA48" s="42">
        <v>282.59220024537336</v>
      </c>
      <c r="AB48" s="42">
        <v>282.59220024537336</v>
      </c>
      <c r="AC48" s="42">
        <v>493.94150072430784</v>
      </c>
      <c r="AD48" s="42">
        <v>49.394150072430797</v>
      </c>
      <c r="AE48" s="42">
        <v>493.94150072430784</v>
      </c>
      <c r="AF48" s="42">
        <v>1787.1466005233087</v>
      </c>
      <c r="AG48" s="42">
        <v>178.71466005233086</v>
      </c>
      <c r="AH48" s="42">
        <v>49.394150072430797</v>
      </c>
      <c r="AI48" s="42">
        <v>15241.818827620737</v>
      </c>
      <c r="AJ48" s="42">
        <v>11722.666013208946</v>
      </c>
      <c r="AK48" s="42">
        <v>0</v>
      </c>
      <c r="AL48" s="42">
        <v>0</v>
      </c>
      <c r="AM48" s="42">
        <v>0</v>
      </c>
      <c r="AN48" s="42">
        <v>0</v>
      </c>
      <c r="AO48" s="42">
        <v>0.97</v>
      </c>
      <c r="AP48" s="42">
        <v>0.57999999999999996</v>
      </c>
      <c r="AQ48"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50-60%</v>
      </c>
      <c r="AR48" s="42">
        <v>0.06</v>
      </c>
      <c r="AS48"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0-10%</v>
      </c>
      <c r="AT48" s="42">
        <v>266.8844800643368</v>
      </c>
    </row>
    <row r="49" spans="1:46" ht="13.2" x14ac:dyDescent="0.25">
      <c r="A49" s="42" t="s">
        <v>87</v>
      </c>
      <c r="B49" s="42">
        <v>98.323599999999999</v>
      </c>
      <c r="C49" s="42" t="s">
        <v>38</v>
      </c>
      <c r="D49" s="42" t="s">
        <v>87</v>
      </c>
      <c r="E49" s="42">
        <v>547.4687003348298</v>
      </c>
      <c r="F49" s="42">
        <v>542.61640039301744</v>
      </c>
      <c r="G49" s="42">
        <v>1877.1672010328489</v>
      </c>
      <c r="H49" s="42">
        <v>1568.2289900380279</v>
      </c>
      <c r="I49" s="42">
        <v>816.58190077785548</v>
      </c>
      <c r="J49" s="42">
        <v>497.42270005712635</v>
      </c>
      <c r="K49" s="42">
        <v>242.7438004526266</v>
      </c>
      <c r="L49" s="42">
        <v>588.49040027662704</v>
      </c>
      <c r="M49" s="42">
        <v>76.95029996929226</v>
      </c>
      <c r="N49" s="42">
        <v>302.32989983970037</v>
      </c>
      <c r="O49" s="42">
        <v>1808.9676993588212</v>
      </c>
      <c r="P49" s="42">
        <v>0</v>
      </c>
      <c r="Q49" s="42">
        <v>1133.6231986358755</v>
      </c>
      <c r="R49" s="42">
        <v>40.469400346279144</v>
      </c>
      <c r="S49" s="42">
        <v>158.18140089011291</v>
      </c>
      <c r="T49" s="42">
        <v>1291.8045995259884</v>
      </c>
      <c r="U49" s="42">
        <v>43.747999729115683</v>
      </c>
      <c r="V49" s="42">
        <v>1650.7862984687083</v>
      </c>
      <c r="W49" s="42">
        <v>342.31259970711108</v>
      </c>
      <c r="X49" s="42">
        <v>145.96799974941678</v>
      </c>
      <c r="Y49" s="42">
        <v>153.52179954946041</v>
      </c>
      <c r="Z49" s="42">
        <v>300.44409877712314</v>
      </c>
      <c r="AA49" s="42">
        <v>42.841599618797801</v>
      </c>
      <c r="AB49" s="42">
        <v>42.841599618797801</v>
      </c>
      <c r="AC49" s="42">
        <v>76.95029996929226</v>
      </c>
      <c r="AD49" s="42">
        <v>7.6950299969292262</v>
      </c>
      <c r="AE49" s="42">
        <v>76.95029996929226</v>
      </c>
      <c r="AF49" s="42">
        <v>225.37959987040816</v>
      </c>
      <c r="AG49" s="42">
        <v>22.537959987040818</v>
      </c>
      <c r="AH49" s="42">
        <v>7.6950299969292262</v>
      </c>
      <c r="AI49" s="42">
        <v>2251.1775991531317</v>
      </c>
      <c r="AJ49" s="42">
        <v>1657.8490969790003</v>
      </c>
      <c r="AK49" s="42">
        <v>0</v>
      </c>
      <c r="AL49" s="42">
        <v>0</v>
      </c>
      <c r="AM49" s="42">
        <v>0</v>
      </c>
      <c r="AN49" s="42">
        <v>0</v>
      </c>
      <c r="AO49" s="42">
        <v>1</v>
      </c>
      <c r="AP49" s="42">
        <v>0.86</v>
      </c>
      <c r="AQ49"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80-90%</v>
      </c>
      <c r="AR49" s="42">
        <v>0.46</v>
      </c>
      <c r="AS49"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40-50%</v>
      </c>
      <c r="AT49" s="42">
        <v>49.742270005712633</v>
      </c>
    </row>
    <row r="50" spans="1:46" ht="13.2" x14ac:dyDescent="0.25">
      <c r="A50" s="42" t="s">
        <v>88</v>
      </c>
      <c r="B50" s="42">
        <v>99.252089999999995</v>
      </c>
      <c r="C50" s="42" t="s">
        <v>38</v>
      </c>
      <c r="D50" s="42" t="s">
        <v>88</v>
      </c>
      <c r="E50" s="42">
        <v>1920.2993984672501</v>
      </c>
      <c r="F50" s="42">
        <v>1849.0149011823016</v>
      </c>
      <c r="G50" s="42">
        <v>4602.0125988538048</v>
      </c>
      <c r="H50" s="42">
        <v>4413.4085939583292</v>
      </c>
      <c r="I50" s="42">
        <v>2533.0067976815844</v>
      </c>
      <c r="J50" s="42">
        <v>1585.6955996094111</v>
      </c>
      <c r="K50" s="42">
        <v>703.70759916923271</v>
      </c>
      <c r="L50" s="42">
        <v>2010.9587984465252</v>
      </c>
      <c r="M50" s="42">
        <v>209.71859987718202</v>
      </c>
      <c r="N50" s="42">
        <v>1132.381700601225</v>
      </c>
      <c r="O50" s="42">
        <v>7105.6663885281887</v>
      </c>
      <c r="P50" s="42">
        <v>0</v>
      </c>
      <c r="Q50" s="42">
        <v>5389.0738059673458</v>
      </c>
      <c r="R50" s="42">
        <v>535.61600384116139</v>
      </c>
      <c r="S50" s="42">
        <v>749.61169196269452</v>
      </c>
      <c r="T50" s="42">
        <v>6138.6854979300406</v>
      </c>
      <c r="U50" s="42">
        <v>121.58990087593705</v>
      </c>
      <c r="V50" s="42">
        <v>6356.0546965654939</v>
      </c>
      <c r="W50" s="42">
        <v>828.04069946881646</v>
      </c>
      <c r="X50" s="42">
        <v>294.74689979344839</v>
      </c>
      <c r="Y50" s="42">
        <v>508.72199478745421</v>
      </c>
      <c r="Z50" s="42">
        <v>1164.4733955089464</v>
      </c>
      <c r="AA50" s="42">
        <v>108.36470101887244</v>
      </c>
      <c r="AB50" s="42">
        <v>108.36470101887244</v>
      </c>
      <c r="AC50" s="42">
        <v>209.71859987718202</v>
      </c>
      <c r="AD50" s="42">
        <v>20.971859987718197</v>
      </c>
      <c r="AE50" s="42">
        <v>209.71859987718202</v>
      </c>
      <c r="AF50" s="42">
        <v>922.66310072404303</v>
      </c>
      <c r="AG50" s="42">
        <v>92.266310072404295</v>
      </c>
      <c r="AH50" s="42">
        <v>20.971859987718197</v>
      </c>
      <c r="AI50" s="42">
        <v>9472.8164131508674</v>
      </c>
      <c r="AJ50" s="42">
        <v>8001.9126203965861</v>
      </c>
      <c r="AK50" s="42">
        <v>214.89349939674139</v>
      </c>
      <c r="AL50" s="42">
        <v>0</v>
      </c>
      <c r="AM50" s="42">
        <v>33.550000667571993</v>
      </c>
      <c r="AN50" s="42">
        <v>83.663001656532302</v>
      </c>
      <c r="AO50" s="42">
        <v>1</v>
      </c>
      <c r="AP50" s="42">
        <v>0.91</v>
      </c>
      <c r="AQ50"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90-100%</v>
      </c>
      <c r="AR50" s="42">
        <v>0.18</v>
      </c>
      <c r="AS50"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10-20%</v>
      </c>
      <c r="AT50" s="42">
        <v>158.56955996094112</v>
      </c>
    </row>
    <row r="51" spans="1:46" ht="13.2" x14ac:dyDescent="0.25">
      <c r="A51" s="42" t="s">
        <v>89</v>
      </c>
      <c r="B51" s="42">
        <v>97.785030000000006</v>
      </c>
      <c r="C51" s="42" t="s">
        <v>42</v>
      </c>
      <c r="D51" s="42" t="s">
        <v>89</v>
      </c>
      <c r="E51" s="42">
        <v>4835.2055929033813</v>
      </c>
      <c r="F51" s="42">
        <v>4226.405605532128</v>
      </c>
      <c r="G51" s="42">
        <v>8276.3951887747971</v>
      </c>
      <c r="H51" s="42">
        <v>7225.8378031554212</v>
      </c>
      <c r="I51" s="42">
        <v>5880.7575939753297</v>
      </c>
      <c r="J51" s="42">
        <v>3436.3648980499565</v>
      </c>
      <c r="K51" s="42">
        <v>1809.6248054646931</v>
      </c>
      <c r="L51" s="42">
        <v>5744.1772942617972</v>
      </c>
      <c r="M51" s="42">
        <v>586.6787000088807</v>
      </c>
      <c r="N51" s="42">
        <v>3303.3610983396493</v>
      </c>
      <c r="O51" s="42">
        <v>19187.281474923711</v>
      </c>
      <c r="P51" s="42">
        <v>0</v>
      </c>
      <c r="Q51" s="42">
        <v>18302.340771382671</v>
      </c>
      <c r="R51" s="42">
        <v>810.23180116712956</v>
      </c>
      <c r="S51" s="42">
        <v>884.9407035410411</v>
      </c>
      <c r="T51" s="42">
        <v>19187.281474923711</v>
      </c>
      <c r="U51" s="42">
        <v>318.16649699266412</v>
      </c>
      <c r="V51" s="42">
        <v>18302.340771382671</v>
      </c>
      <c r="W51" s="42">
        <v>2570.3283086118099</v>
      </c>
      <c r="X51" s="42">
        <v>1187.297204333714</v>
      </c>
      <c r="Y51" s="42">
        <v>2299.4199902713294</v>
      </c>
      <c r="Z51" s="42">
        <v>3098.5121992854397</v>
      </c>
      <c r="AA51" s="42">
        <v>297.36780049186217</v>
      </c>
      <c r="AB51" s="42">
        <v>297.36780049186217</v>
      </c>
      <c r="AC51" s="42">
        <v>586.6787000088807</v>
      </c>
      <c r="AD51" s="42">
        <v>58.667870000888058</v>
      </c>
      <c r="AE51" s="42">
        <v>586.6787000088807</v>
      </c>
      <c r="AF51" s="42">
        <v>2716.682398330769</v>
      </c>
      <c r="AG51" s="42">
        <v>271.66823983307683</v>
      </c>
      <c r="AH51" s="42">
        <v>58.667870000888058</v>
      </c>
      <c r="AI51" s="42">
        <v>23539.379798708484</v>
      </c>
      <c r="AJ51" s="42">
        <v>18117.351505707011</v>
      </c>
      <c r="AK51" s="42">
        <v>0</v>
      </c>
      <c r="AL51" s="42">
        <v>0</v>
      </c>
      <c r="AM51" s="42">
        <v>0</v>
      </c>
      <c r="AN51" s="42">
        <v>0</v>
      </c>
      <c r="AO51" s="42">
        <v>1</v>
      </c>
      <c r="AP51" s="42">
        <v>0.87</v>
      </c>
      <c r="AQ51"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80-90%</v>
      </c>
      <c r="AR51" s="42">
        <v>0</v>
      </c>
      <c r="AS51"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v>
      </c>
      <c r="AT51" s="42">
        <v>343.63648980499568</v>
      </c>
    </row>
    <row r="52" spans="1:46" ht="13.2" x14ac:dyDescent="0.25">
      <c r="A52" s="42" t="s">
        <v>90</v>
      </c>
      <c r="B52" s="42">
        <v>99.526849999999996</v>
      </c>
      <c r="C52" s="42" t="s">
        <v>38</v>
      </c>
      <c r="D52" s="42" t="s">
        <v>90</v>
      </c>
      <c r="E52" s="42">
        <v>3377.1316932051413</v>
      </c>
      <c r="F52" s="42">
        <v>3371.2411036389831</v>
      </c>
      <c r="G52" s="42">
        <v>5239.5299939118831</v>
      </c>
      <c r="H52" s="42">
        <v>5188.6848032421412</v>
      </c>
      <c r="I52" s="42">
        <v>4052.2835928535715</v>
      </c>
      <c r="J52" s="42">
        <v>2531.9579950906846</v>
      </c>
      <c r="K52" s="42">
        <v>1208.3445012252341</v>
      </c>
      <c r="L52" s="42">
        <v>3913.2780936407216</v>
      </c>
      <c r="M52" s="42">
        <v>379.04769929975737</v>
      </c>
      <c r="N52" s="42">
        <v>2399.9032958528405</v>
      </c>
      <c r="O52" s="42">
        <v>9922.4895631284417</v>
      </c>
      <c r="P52" s="42">
        <v>0</v>
      </c>
      <c r="Q52" s="42">
        <v>8909.4419690617324</v>
      </c>
      <c r="R52" s="42">
        <v>3785.8579923923676</v>
      </c>
      <c r="S52" s="42">
        <v>880.75039320997882</v>
      </c>
      <c r="T52" s="42">
        <v>9790.1923622717113</v>
      </c>
      <c r="U52" s="42">
        <v>198.10309933688404</v>
      </c>
      <c r="V52" s="42">
        <v>9041.7391699184627</v>
      </c>
      <c r="W52" s="42">
        <v>3193.3210025408775</v>
      </c>
      <c r="X52" s="42">
        <v>1786.5686006115429</v>
      </c>
      <c r="Y52" s="42">
        <v>6581.2787902718437</v>
      </c>
      <c r="Z52" s="42">
        <v>7365.5099929031003</v>
      </c>
      <c r="AA52" s="42">
        <v>190.62120030952067</v>
      </c>
      <c r="AB52" s="42">
        <v>190.62120030952067</v>
      </c>
      <c r="AC52" s="42">
        <v>379.04769929975737</v>
      </c>
      <c r="AD52" s="42">
        <v>37.904769929975735</v>
      </c>
      <c r="AE52" s="42">
        <v>379.04769929975737</v>
      </c>
      <c r="AF52" s="42">
        <v>2020.8555965530832</v>
      </c>
      <c r="AG52" s="42">
        <v>202.08555965530829</v>
      </c>
      <c r="AH52" s="42">
        <v>37.904769929975735</v>
      </c>
      <c r="AI52" s="42">
        <v>14824.143181613348</v>
      </c>
      <c r="AJ52" s="42">
        <v>12247.007508911196</v>
      </c>
      <c r="AK52" s="42">
        <v>0</v>
      </c>
      <c r="AL52" s="42">
        <v>0</v>
      </c>
      <c r="AM52" s="42">
        <v>0</v>
      </c>
      <c r="AN52" s="42">
        <v>0</v>
      </c>
      <c r="AO52" s="42">
        <v>1</v>
      </c>
      <c r="AP52" s="42">
        <v>0.26</v>
      </c>
      <c r="AQ52"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20-30%</v>
      </c>
      <c r="AR52" s="42">
        <v>0.01</v>
      </c>
      <c r="AS52"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0-10%</v>
      </c>
      <c r="AT52" s="42">
        <v>253.19579950906845</v>
      </c>
    </row>
    <row r="53" spans="1:46" ht="13.2" x14ac:dyDescent="0.25">
      <c r="A53" s="42" t="s">
        <v>91</v>
      </c>
      <c r="B53" s="42">
        <v>88.266459999999995</v>
      </c>
      <c r="C53" s="42" t="s">
        <v>38</v>
      </c>
      <c r="D53" s="42" t="s">
        <v>91</v>
      </c>
      <c r="E53" s="42">
        <v>567.47330053903738</v>
      </c>
      <c r="F53" s="42">
        <v>582.29470078887232</v>
      </c>
      <c r="G53" s="42">
        <v>1919.2878027968979</v>
      </c>
      <c r="H53" s="42">
        <v>1780.7694017295144</v>
      </c>
      <c r="I53" s="42">
        <v>808.59420041152043</v>
      </c>
      <c r="J53" s="42">
        <v>443.32769895424281</v>
      </c>
      <c r="K53" s="42">
        <v>324.76970032364625</v>
      </c>
      <c r="L53" s="42">
        <v>634.61880034995556</v>
      </c>
      <c r="M53" s="42">
        <v>100.2060998101515</v>
      </c>
      <c r="N53" s="42">
        <v>294.26049897476332</v>
      </c>
      <c r="O53" s="42">
        <v>1962.1179020981654</v>
      </c>
      <c r="P53" s="42">
        <v>0</v>
      </c>
      <c r="Q53" s="42">
        <v>1364.6213990068063</v>
      </c>
      <c r="R53" s="42">
        <v>143.53700039442629</v>
      </c>
      <c r="S53" s="42">
        <v>156.95850019803026</v>
      </c>
      <c r="T53" s="42">
        <v>1521.5798992048367</v>
      </c>
      <c r="U53" s="42">
        <v>55.321700749831535</v>
      </c>
      <c r="V53" s="42">
        <v>1805.159401900135</v>
      </c>
      <c r="W53" s="42">
        <v>369.43040013866994</v>
      </c>
      <c r="X53" s="42">
        <v>134.33659949469441</v>
      </c>
      <c r="Y53" s="42">
        <v>109.7880000323057</v>
      </c>
      <c r="Z53" s="42">
        <v>244.15460157870982</v>
      </c>
      <c r="AA53" s="42">
        <v>47.176900591017379</v>
      </c>
      <c r="AB53" s="42">
        <v>47.176900591017379</v>
      </c>
      <c r="AC53" s="42">
        <v>100.2060998101515</v>
      </c>
      <c r="AD53" s="42">
        <v>10.020609981015152</v>
      </c>
      <c r="AE53" s="42">
        <v>100.2060998101515</v>
      </c>
      <c r="AF53" s="42">
        <v>194.05439916461182</v>
      </c>
      <c r="AG53" s="42">
        <v>19.405439916461184</v>
      </c>
      <c r="AH53" s="42">
        <v>10.020609981015152</v>
      </c>
      <c r="AI53" s="42">
        <v>2754.3768078577123</v>
      </c>
      <c r="AJ53" s="42">
        <v>2267.2380984058764</v>
      </c>
      <c r="AK53" s="42">
        <v>0</v>
      </c>
      <c r="AL53" s="42">
        <v>0</v>
      </c>
      <c r="AM53" s="42">
        <v>0</v>
      </c>
      <c r="AN53" s="42">
        <v>0</v>
      </c>
      <c r="AO53" s="42">
        <v>1</v>
      </c>
      <c r="AP53" s="42">
        <v>0.92</v>
      </c>
      <c r="AQ53"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90-100%</v>
      </c>
      <c r="AR53" s="42">
        <v>0.32</v>
      </c>
      <c r="AS53"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30-40%</v>
      </c>
      <c r="AT53" s="42">
        <v>44.332769895424278</v>
      </c>
    </row>
    <row r="54" spans="1:46" ht="13.2" x14ac:dyDescent="0.25">
      <c r="A54" s="42" t="s">
        <v>92</v>
      </c>
      <c r="B54" s="42">
        <v>91.788060000000002</v>
      </c>
      <c r="C54" s="42" t="s">
        <v>38</v>
      </c>
      <c r="D54" s="42" t="s">
        <v>92</v>
      </c>
      <c r="E54" s="42">
        <v>1006.7981019507204</v>
      </c>
      <c r="F54" s="42">
        <v>929.31439907159813</v>
      </c>
      <c r="G54" s="42">
        <v>2102.7785968860835</v>
      </c>
      <c r="H54" s="42">
        <v>1949.305201322728</v>
      </c>
      <c r="I54" s="42">
        <v>1266.7831008002831</v>
      </c>
      <c r="J54" s="42">
        <v>758.48660037894297</v>
      </c>
      <c r="K54" s="42">
        <v>389.09580031773658</v>
      </c>
      <c r="L54" s="42">
        <v>1139.0426011531381</v>
      </c>
      <c r="M54" s="42">
        <v>124.07469995156862</v>
      </c>
      <c r="N54" s="42">
        <v>625.29890056400473</v>
      </c>
      <c r="O54" s="42">
        <v>4354.4636113056913</v>
      </c>
      <c r="P54" s="42">
        <v>53.24580022506408</v>
      </c>
      <c r="Q54" s="42">
        <v>3892.8354154285043</v>
      </c>
      <c r="R54" s="42">
        <v>243.04800039529786</v>
      </c>
      <c r="S54" s="42">
        <v>245.42100208345781</v>
      </c>
      <c r="T54" s="42">
        <v>4085.0106172868982</v>
      </c>
      <c r="U54" s="42">
        <v>69.649300690150966</v>
      </c>
      <c r="V54" s="42">
        <v>4162.2884094472975</v>
      </c>
      <c r="W54" s="42">
        <v>637.68129943081294</v>
      </c>
      <c r="X54" s="42">
        <v>272.63149928423081</v>
      </c>
      <c r="Y54" s="42">
        <v>1238.41199722141</v>
      </c>
      <c r="Z54" s="42">
        <v>1398.6179957501588</v>
      </c>
      <c r="AA54" s="42">
        <v>64.939699747716048</v>
      </c>
      <c r="AB54" s="42">
        <v>64.939699747716048</v>
      </c>
      <c r="AC54" s="42">
        <v>120.19699995101837</v>
      </c>
      <c r="AD54" s="42">
        <v>12.019699995101842</v>
      </c>
      <c r="AE54" s="42">
        <v>120.19699995101837</v>
      </c>
      <c r="AF54" s="42">
        <v>505.10190061298636</v>
      </c>
      <c r="AG54" s="42">
        <v>50.510190061298637</v>
      </c>
      <c r="AH54" s="42">
        <v>12.019699995101842</v>
      </c>
      <c r="AI54" s="42">
        <v>5554.241612405518</v>
      </c>
      <c r="AJ54" s="42">
        <v>4452.0870802868158</v>
      </c>
      <c r="AK54" s="42">
        <v>0</v>
      </c>
      <c r="AL54" s="42">
        <v>0</v>
      </c>
      <c r="AM54" s="42">
        <v>0</v>
      </c>
      <c r="AN54" s="42">
        <v>0</v>
      </c>
      <c r="AO54" s="42">
        <v>0.99</v>
      </c>
      <c r="AP54" s="42">
        <v>0.68</v>
      </c>
      <c r="AQ54"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60-70%</v>
      </c>
      <c r="AR54" s="42">
        <v>7.0000000000000007E-2</v>
      </c>
      <c r="AS54"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0-10%</v>
      </c>
      <c r="AT54" s="42">
        <v>75.848660037894291</v>
      </c>
    </row>
    <row r="55" spans="1:46" ht="13.2" x14ac:dyDescent="0.25">
      <c r="A55" s="42" t="s">
        <v>93</v>
      </c>
      <c r="B55" s="42">
        <v>86.756910000000005</v>
      </c>
      <c r="C55" s="42" t="s">
        <v>38</v>
      </c>
      <c r="D55" s="42" t="s">
        <v>93</v>
      </c>
      <c r="E55" s="42">
        <v>917.3555008870029</v>
      </c>
      <c r="F55" s="42">
        <v>845.52099976876343</v>
      </c>
      <c r="G55" s="42">
        <v>2293.6398046951795</v>
      </c>
      <c r="H55" s="42">
        <v>2106.7596042842629</v>
      </c>
      <c r="I55" s="42">
        <v>1226.4062017850811</v>
      </c>
      <c r="J55" s="42">
        <v>708.31240172986872</v>
      </c>
      <c r="K55" s="42">
        <v>379.05880068356782</v>
      </c>
      <c r="L55" s="42">
        <v>1040.5095012509992</v>
      </c>
      <c r="M55" s="42">
        <v>117.45430015863532</v>
      </c>
      <c r="N55" s="42">
        <v>542.35450115248398</v>
      </c>
      <c r="O55" s="42">
        <v>4008.0279899388565</v>
      </c>
      <c r="P55" s="42">
        <v>0</v>
      </c>
      <c r="Q55" s="42">
        <v>3404.2389944195761</v>
      </c>
      <c r="R55" s="42">
        <v>259.94800168275839</v>
      </c>
      <c r="S55" s="42">
        <v>284.4779965430497</v>
      </c>
      <c r="T55" s="42">
        <v>3688.7169909626259</v>
      </c>
      <c r="U55" s="42">
        <v>73.222599884451512</v>
      </c>
      <c r="V55" s="42">
        <v>3723.5499933958067</v>
      </c>
      <c r="W55" s="42">
        <v>379.05880068356782</v>
      </c>
      <c r="X55" s="42">
        <v>115.80720003529134</v>
      </c>
      <c r="Y55" s="42">
        <v>0</v>
      </c>
      <c r="Z55" s="42">
        <v>249.68100249767295</v>
      </c>
      <c r="AA55" s="42">
        <v>61.090599902759976</v>
      </c>
      <c r="AB55" s="42">
        <v>61.090599902759976</v>
      </c>
      <c r="AC55" s="42">
        <v>117.45430015863532</v>
      </c>
      <c r="AD55" s="42">
        <v>11.74543001586353</v>
      </c>
      <c r="AE55" s="42">
        <v>117.45430015863532</v>
      </c>
      <c r="AF55" s="42">
        <v>424.90020099384861</v>
      </c>
      <c r="AG55" s="42">
        <v>42.490020099384857</v>
      </c>
      <c r="AH55" s="42">
        <v>11.74543001586353</v>
      </c>
      <c r="AI55" s="42">
        <v>5021.9288895279169</v>
      </c>
      <c r="AJ55" s="42">
        <v>4016.3339022696018</v>
      </c>
      <c r="AK55" s="42">
        <v>0</v>
      </c>
      <c r="AL55" s="42">
        <v>0</v>
      </c>
      <c r="AM55" s="42">
        <v>0</v>
      </c>
      <c r="AN55" s="42">
        <v>0</v>
      </c>
      <c r="AO55" s="42">
        <v>1</v>
      </c>
      <c r="AP55" s="42">
        <v>1</v>
      </c>
      <c r="AQ55"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90-100%</v>
      </c>
      <c r="AR55" s="42">
        <v>0.09</v>
      </c>
      <c r="AS55"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0-10%</v>
      </c>
      <c r="AT55" s="42">
        <v>70.831240172986867</v>
      </c>
    </row>
    <row r="56" spans="1:46" ht="13.2" x14ac:dyDescent="0.25">
      <c r="A56" s="42" t="s">
        <v>94</v>
      </c>
      <c r="B56" s="42">
        <v>99.199669999999998</v>
      </c>
      <c r="C56" s="42" t="s">
        <v>38</v>
      </c>
      <c r="D56" s="42" t="s">
        <v>94</v>
      </c>
      <c r="E56" s="42">
        <v>1019.5406984559593</v>
      </c>
      <c r="F56" s="42">
        <v>956.39939968006365</v>
      </c>
      <c r="G56" s="42">
        <v>4032.1086027734559</v>
      </c>
      <c r="H56" s="42">
        <v>3547.4754101778249</v>
      </c>
      <c r="I56" s="42">
        <v>1625.3930993909162</v>
      </c>
      <c r="J56" s="42">
        <v>1092.6943986433762</v>
      </c>
      <c r="K56" s="42">
        <v>1020.2621021718296</v>
      </c>
      <c r="L56" s="42">
        <v>1348.7683992570383</v>
      </c>
      <c r="M56" s="42">
        <v>693.42359887752536</v>
      </c>
      <c r="N56" s="42">
        <v>847.30249860556796</v>
      </c>
      <c r="O56" s="42">
        <v>4688.4506944852183</v>
      </c>
      <c r="P56" s="42">
        <v>2406.0979955196376</v>
      </c>
      <c r="Q56" s="42">
        <v>3673.3619997054334</v>
      </c>
      <c r="R56" s="42">
        <v>237.55119987390944</v>
      </c>
      <c r="S56" s="42">
        <v>2793.0916920589511</v>
      </c>
      <c r="T56" s="42">
        <v>4060.3556962447469</v>
      </c>
      <c r="U56" s="42">
        <v>66.15549952742731</v>
      </c>
      <c r="V56" s="42">
        <v>4301.4569979459047</v>
      </c>
      <c r="W56" s="42">
        <v>1096.5806022912438</v>
      </c>
      <c r="X56" s="42">
        <v>691.26400132606796</v>
      </c>
      <c r="Y56" s="42">
        <v>1782.133998781444</v>
      </c>
      <c r="Z56" s="42">
        <v>2096.4699983126498</v>
      </c>
      <c r="AA56" s="42">
        <v>59.615699800866423</v>
      </c>
      <c r="AB56" s="42">
        <v>59.615699800866423</v>
      </c>
      <c r="AC56" s="42">
        <v>150.46489953672426</v>
      </c>
      <c r="AD56" s="42">
        <v>15.046489953672424</v>
      </c>
      <c r="AE56" s="42">
        <v>150.46489953672426</v>
      </c>
      <c r="AF56" s="42">
        <v>696.8375990688437</v>
      </c>
      <c r="AG56" s="42">
        <v>69.683759906884376</v>
      </c>
      <c r="AH56" s="42">
        <v>15.046489953672424</v>
      </c>
      <c r="AI56" s="42">
        <v>5729.319092013523</v>
      </c>
      <c r="AJ56" s="42">
        <v>4338.2490044017331</v>
      </c>
      <c r="AK56" s="42">
        <v>0</v>
      </c>
      <c r="AL56" s="42">
        <v>0</v>
      </c>
      <c r="AM56" s="42">
        <v>0</v>
      </c>
      <c r="AN56" s="42">
        <v>0</v>
      </c>
      <c r="AO56" s="42">
        <v>0.34</v>
      </c>
      <c r="AP56" s="42">
        <v>0.51</v>
      </c>
      <c r="AQ56"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50-60%</v>
      </c>
      <c r="AR56" s="42">
        <v>0.17</v>
      </c>
      <c r="AS56"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10-20%</v>
      </c>
      <c r="AT56" s="42">
        <v>109.26943986433761</v>
      </c>
    </row>
    <row r="57" spans="1:46" ht="13.2" x14ac:dyDescent="0.25">
      <c r="A57" s="42" t="s">
        <v>95</v>
      </c>
      <c r="B57" s="42">
        <v>99.360290000000006</v>
      </c>
      <c r="C57" s="42" t="s">
        <v>42</v>
      </c>
      <c r="D57" s="42" t="s">
        <v>95</v>
      </c>
      <c r="E57" s="42">
        <v>1002.3981005741075</v>
      </c>
      <c r="F57" s="42">
        <v>938.72389999065444</v>
      </c>
      <c r="G57" s="42">
        <v>36235.693142215619</v>
      </c>
      <c r="H57" s="42">
        <v>31594.997387943935</v>
      </c>
      <c r="I57" s="42">
        <v>6140.3892957583084</v>
      </c>
      <c r="J57" s="42">
        <v>4152.2825916786533</v>
      </c>
      <c r="K57" s="42">
        <v>3068.2725014566458</v>
      </c>
      <c r="L57" s="42">
        <v>5534.4964937846671</v>
      </c>
      <c r="M57" s="42">
        <v>1931.8038010545934</v>
      </c>
      <c r="N57" s="42">
        <v>3204.6552931080732</v>
      </c>
      <c r="O57" s="42">
        <v>9925.2290919339302</v>
      </c>
      <c r="P57" s="42">
        <v>2284.2430002465844</v>
      </c>
      <c r="Q57" s="42">
        <v>8820.1399935111422</v>
      </c>
      <c r="R57" s="42">
        <v>277.28799742460257</v>
      </c>
      <c r="S57" s="42">
        <v>3225.9100990211596</v>
      </c>
      <c r="T57" s="42">
        <v>9761.8070922857169</v>
      </c>
      <c r="U57" s="42">
        <v>336.88029923650157</v>
      </c>
      <c r="V57" s="42">
        <v>8983.5619931593556</v>
      </c>
      <c r="W57" s="42">
        <v>4607.0862959873048</v>
      </c>
      <c r="X57" s="42">
        <v>2715.7926982409117</v>
      </c>
      <c r="Y57" s="42">
        <v>5635.1490126699191</v>
      </c>
      <c r="Z57" s="42">
        <v>6457.8318096208368</v>
      </c>
      <c r="AA57" s="42">
        <v>342.34850390846253</v>
      </c>
      <c r="AB57" s="42">
        <v>342.34850390846253</v>
      </c>
      <c r="AC57" s="42">
        <v>586.08070041216683</v>
      </c>
      <c r="AD57" s="42">
        <v>58.608070041216678</v>
      </c>
      <c r="AE57" s="42">
        <v>586.08070041216683</v>
      </c>
      <c r="AF57" s="42">
        <v>2618.5745926959066</v>
      </c>
      <c r="AG57" s="42">
        <v>261.85745926959066</v>
      </c>
      <c r="AH57" s="42">
        <v>58.608070041216678</v>
      </c>
      <c r="AI57" s="42">
        <v>12072.685100263916</v>
      </c>
      <c r="AJ57" s="42">
        <v>8792.4151204074715</v>
      </c>
      <c r="AK57" s="42">
        <v>0</v>
      </c>
      <c r="AL57" s="42">
        <v>0</v>
      </c>
      <c r="AM57" s="42">
        <v>0</v>
      </c>
      <c r="AN57" s="42">
        <v>0</v>
      </c>
      <c r="AO57" s="42">
        <v>0.74</v>
      </c>
      <c r="AP57" s="42">
        <v>0.36</v>
      </c>
      <c r="AQ57"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30-40%</v>
      </c>
      <c r="AR57" s="42">
        <v>0.02</v>
      </c>
      <c r="AS57"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0-10%</v>
      </c>
      <c r="AT57" s="42">
        <v>415.2282591678653</v>
      </c>
    </row>
    <row r="58" spans="1:46" ht="13.2" x14ac:dyDescent="0.25">
      <c r="A58" s="42" t="s">
        <v>96</v>
      </c>
      <c r="B58" s="42">
        <v>92.127750000000006</v>
      </c>
      <c r="C58" s="42" t="s">
        <v>38</v>
      </c>
      <c r="D58" s="42" t="s">
        <v>96</v>
      </c>
      <c r="E58" s="42">
        <v>1212.7728977715965</v>
      </c>
      <c r="F58" s="42">
        <v>957.6931979496876</v>
      </c>
      <c r="G58" s="42">
        <v>15499.872670333138</v>
      </c>
      <c r="H58" s="42">
        <v>12201.664795031782</v>
      </c>
      <c r="I58" s="42">
        <v>3566.5530072449828</v>
      </c>
      <c r="J58" s="42">
        <v>1838.8303074423238</v>
      </c>
      <c r="K58" s="42">
        <v>2650.3087923874991</v>
      </c>
      <c r="L58" s="42">
        <v>3473.3588070486794</v>
      </c>
      <c r="M58" s="42">
        <v>1748.8786072913572</v>
      </c>
      <c r="N58" s="42">
        <v>1782.8039071751773</v>
      </c>
      <c r="O58" s="42">
        <v>4482.1305258292705</v>
      </c>
      <c r="P58" s="42">
        <v>3768.0706244073813</v>
      </c>
      <c r="Q58" s="42">
        <v>4024.8016245327894</v>
      </c>
      <c r="R58" s="42">
        <v>110.0000000000001</v>
      </c>
      <c r="S58" s="42">
        <v>3927.3625248093163</v>
      </c>
      <c r="T58" s="42">
        <v>4184.093524934724</v>
      </c>
      <c r="U58" s="42">
        <v>229.5320022488016</v>
      </c>
      <c r="V58" s="42">
        <v>4322.8386254273364</v>
      </c>
      <c r="W58" s="42">
        <v>2684.2359925100027</v>
      </c>
      <c r="X58" s="42">
        <v>1318.8085964929344</v>
      </c>
      <c r="Y58" s="42">
        <v>1849.9900223165751</v>
      </c>
      <c r="Z58" s="42">
        <v>1990.8143219687045</v>
      </c>
      <c r="AA58" s="42">
        <v>223.49569537304325</v>
      </c>
      <c r="AB58" s="42">
        <v>223.49569537304325</v>
      </c>
      <c r="AC58" s="42">
        <v>551.72540196531929</v>
      </c>
      <c r="AD58" s="42">
        <v>55.172540196531926</v>
      </c>
      <c r="AE58" s="42">
        <v>551.72540196531929</v>
      </c>
      <c r="AF58" s="42">
        <v>1231.0785052098581</v>
      </c>
      <c r="AG58" s="42">
        <v>123.10785052098579</v>
      </c>
      <c r="AH58" s="42">
        <v>55.172540196531926</v>
      </c>
      <c r="AI58" s="42">
        <v>5317.1294391769916</v>
      </c>
      <c r="AJ58" s="42">
        <v>3128.4032363332808</v>
      </c>
      <c r="AK58" s="42">
        <v>0</v>
      </c>
      <c r="AL58" s="42">
        <v>0</v>
      </c>
      <c r="AM58" s="42">
        <v>0</v>
      </c>
      <c r="AN58" s="42">
        <v>0</v>
      </c>
      <c r="AO58" s="42">
        <v>0.06</v>
      </c>
      <c r="AP58" s="42">
        <v>0.54</v>
      </c>
      <c r="AQ58"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50-60%</v>
      </c>
      <c r="AR58" s="42">
        <v>7.0000000000000007E-2</v>
      </c>
      <c r="AS58"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0-10%</v>
      </c>
      <c r="AT58" s="42">
        <v>183.88303074423237</v>
      </c>
    </row>
    <row r="59" spans="1:46" ht="13.2" x14ac:dyDescent="0.25">
      <c r="A59" s="42" t="s">
        <v>97</v>
      </c>
      <c r="B59" s="42">
        <v>30.367170000000002</v>
      </c>
      <c r="C59" s="42" t="s">
        <v>38</v>
      </c>
      <c r="D59" s="42" t="s">
        <v>97</v>
      </c>
      <c r="E59" s="42">
        <v>930.31669956023552</v>
      </c>
      <c r="F59" s="42">
        <v>910.19129361449995</v>
      </c>
      <c r="G59" s="42">
        <v>133.77959981032478</v>
      </c>
      <c r="H59" s="42">
        <v>133.64099981971964</v>
      </c>
      <c r="I59" s="42">
        <v>836.3163978981313</v>
      </c>
      <c r="J59" s="42">
        <v>574.73990129518597</v>
      </c>
      <c r="K59" s="42">
        <v>763.79039160410196</v>
      </c>
      <c r="L59" s="42">
        <v>836.3163978981313</v>
      </c>
      <c r="M59" s="42">
        <v>459.42590028120276</v>
      </c>
      <c r="N59" s="42">
        <v>524.12130100943568</v>
      </c>
      <c r="O59" s="42">
        <v>1935.8121991117009</v>
      </c>
      <c r="P59" s="42">
        <v>0</v>
      </c>
      <c r="Q59" s="42">
        <v>235.55009823292482</v>
      </c>
      <c r="R59" s="42">
        <v>2.449800011701881</v>
      </c>
      <c r="S59" s="42">
        <v>1697.728900893017</v>
      </c>
      <c r="T59" s="42">
        <v>1933.2789991259419</v>
      </c>
      <c r="U59" s="42">
        <v>45.282301000814158</v>
      </c>
      <c r="V59" s="42">
        <v>238.08329821868381</v>
      </c>
      <c r="W59" s="42">
        <v>816.16039209816392</v>
      </c>
      <c r="X59" s="42">
        <v>489.26829549423479</v>
      </c>
      <c r="Y59" s="42">
        <v>164.42400035262111</v>
      </c>
      <c r="Z59" s="42">
        <v>1695.1286024347726</v>
      </c>
      <c r="AA59" s="42">
        <v>44.176000298481071</v>
      </c>
      <c r="AB59" s="42">
        <v>44.176000298481071</v>
      </c>
      <c r="AC59" s="42">
        <v>459.42590028120276</v>
      </c>
      <c r="AD59" s="42">
        <v>45.942590028120271</v>
      </c>
      <c r="AE59" s="42">
        <v>459.42590028120276</v>
      </c>
      <c r="AF59" s="42">
        <v>64.69540072823294</v>
      </c>
      <c r="AG59" s="42">
        <v>6.4695400728232935</v>
      </c>
      <c r="AH59" s="42">
        <v>45.942590028120271</v>
      </c>
      <c r="AI59" s="42">
        <v>2212.6182993285333</v>
      </c>
      <c r="AJ59" s="42">
        <v>2045.6090026193276</v>
      </c>
      <c r="AK59" s="42">
        <v>62.984999015927315</v>
      </c>
      <c r="AL59" s="42">
        <v>44.86399932205677</v>
      </c>
      <c r="AM59" s="42">
        <v>62.402000069618182</v>
      </c>
      <c r="AN59" s="42">
        <v>62.984999015927315</v>
      </c>
      <c r="AO59" s="42">
        <v>1</v>
      </c>
      <c r="AP59" s="42">
        <v>0.3</v>
      </c>
      <c r="AQ59"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20-30%</v>
      </c>
      <c r="AR59" s="42">
        <v>0.01</v>
      </c>
      <c r="AS59"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0-10%</v>
      </c>
      <c r="AT59" s="42">
        <v>57.473990129518597</v>
      </c>
    </row>
    <row r="60" spans="1:46" ht="13.2" x14ac:dyDescent="0.25">
      <c r="A60" s="42" t="s">
        <v>98</v>
      </c>
      <c r="B60" s="42">
        <v>93.988650000000007</v>
      </c>
      <c r="C60" s="42" t="s">
        <v>38</v>
      </c>
      <c r="D60" s="42" t="s">
        <v>98</v>
      </c>
      <c r="E60" s="42">
        <v>1316.0577005941598</v>
      </c>
      <c r="F60" s="42">
        <v>1149.408599781309</v>
      </c>
      <c r="G60" s="42">
        <v>22635.356374259558</v>
      </c>
      <c r="H60" s="42">
        <v>19184.454636028069</v>
      </c>
      <c r="I60" s="42">
        <v>4428.1785966081952</v>
      </c>
      <c r="J60" s="42">
        <v>3207.030599745849</v>
      </c>
      <c r="K60" s="42">
        <v>3133.5025022234186</v>
      </c>
      <c r="L60" s="42">
        <v>4394.5675963470858</v>
      </c>
      <c r="M60" s="42">
        <v>2683.4487996139433</v>
      </c>
      <c r="N60" s="42">
        <v>3179.3500994561832</v>
      </c>
      <c r="O60" s="42">
        <v>5917.9437869973499</v>
      </c>
      <c r="P60" s="42">
        <v>4927.6227861158568</v>
      </c>
      <c r="Q60" s="42">
        <v>5577.3384860903043</v>
      </c>
      <c r="R60" s="42">
        <v>280.29179851710808</v>
      </c>
      <c r="S60" s="42">
        <v>5158.4262864543143</v>
      </c>
      <c r="T60" s="42">
        <v>5808.1419864287618</v>
      </c>
      <c r="U60" s="42">
        <v>193.97869906867712</v>
      </c>
      <c r="V60" s="42">
        <v>5687.1402866588924</v>
      </c>
      <c r="W60" s="42">
        <v>3489.351901596332</v>
      </c>
      <c r="X60" s="42">
        <v>2642.2367056308649</v>
      </c>
      <c r="Y60" s="42">
        <v>3237.2832980798553</v>
      </c>
      <c r="Z60" s="42">
        <v>3422.9102991335089</v>
      </c>
      <c r="AA60" s="42">
        <v>184.27989762310602</v>
      </c>
      <c r="AB60" s="42">
        <v>184.27989762310602</v>
      </c>
      <c r="AC60" s="42">
        <v>416.11139990721131</v>
      </c>
      <c r="AD60" s="42">
        <v>41.611139990721121</v>
      </c>
      <c r="AE60" s="42">
        <v>416.11139990721131</v>
      </c>
      <c r="AF60" s="42">
        <v>2763.2386995489724</v>
      </c>
      <c r="AG60" s="42">
        <v>276.32386995489736</v>
      </c>
      <c r="AH60" s="42">
        <v>41.611139990721121</v>
      </c>
      <c r="AI60" s="42">
        <v>7310.1256888626904</v>
      </c>
      <c r="AJ60" s="42">
        <v>5030.040701945014</v>
      </c>
      <c r="AK60" s="42">
        <v>0</v>
      </c>
      <c r="AL60" s="42">
        <v>0</v>
      </c>
      <c r="AM60" s="42">
        <v>0</v>
      </c>
      <c r="AN60" s="42">
        <v>0</v>
      </c>
      <c r="AO60" s="42">
        <v>0.12</v>
      </c>
      <c r="AP60" s="42">
        <v>0.42</v>
      </c>
      <c r="AQ60"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40-50%</v>
      </c>
      <c r="AR60" s="42">
        <v>0.02</v>
      </c>
      <c r="AS60"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0-10%</v>
      </c>
      <c r="AT60" s="42">
        <v>320.7030599745849</v>
      </c>
    </row>
    <row r="61" spans="1:46" ht="13.2" x14ac:dyDescent="0.25">
      <c r="A61" s="42" t="s">
        <v>99</v>
      </c>
      <c r="B61" s="42">
        <v>53.657040000000002</v>
      </c>
      <c r="C61" s="42" t="s">
        <v>38</v>
      </c>
      <c r="D61" s="42" t="s">
        <v>99</v>
      </c>
      <c r="E61" s="42">
        <v>378.08249932685442</v>
      </c>
      <c r="F61" s="42">
        <v>344.27580003075127</v>
      </c>
      <c r="G61" s="42">
        <v>2939.7173994073964</v>
      </c>
      <c r="H61" s="42">
        <v>2554.8833946467639</v>
      </c>
      <c r="I61" s="42">
        <v>812.77879955949174</v>
      </c>
      <c r="J61" s="42">
        <v>509.60169944484369</v>
      </c>
      <c r="K61" s="42">
        <v>678.16049891227885</v>
      </c>
      <c r="L61" s="42">
        <v>764.76669961363223</v>
      </c>
      <c r="M61" s="42">
        <v>451.9097993223113</v>
      </c>
      <c r="N61" s="42">
        <v>458.03599934113299</v>
      </c>
      <c r="O61" s="42">
        <v>2613.3171961328553</v>
      </c>
      <c r="P61" s="42">
        <v>2072.8727927803993</v>
      </c>
      <c r="Q61" s="42">
        <v>2244.4173933817074</v>
      </c>
      <c r="R61" s="42">
        <v>162.54939929442466</v>
      </c>
      <c r="S61" s="42">
        <v>2246.0887933129779</v>
      </c>
      <c r="T61" s="42">
        <v>2417.633393914286</v>
      </c>
      <c r="U61" s="42">
        <v>36.339799556801147</v>
      </c>
      <c r="V61" s="42">
        <v>2440.1011956002767</v>
      </c>
      <c r="W61" s="42">
        <v>678.16049891227885</v>
      </c>
      <c r="X61" s="42">
        <v>422.47399843973108</v>
      </c>
      <c r="Y61" s="42">
        <v>1398.9276036275553</v>
      </c>
      <c r="Z61" s="42">
        <v>1529.965304219186</v>
      </c>
      <c r="AA61" s="42">
        <v>31.05949988921931</v>
      </c>
      <c r="AB61" s="42">
        <v>31.05949988921931</v>
      </c>
      <c r="AC61" s="42">
        <v>75.007200015963463</v>
      </c>
      <c r="AD61" s="42">
        <v>7.5007200015963456</v>
      </c>
      <c r="AE61" s="42">
        <v>75.007200015963463</v>
      </c>
      <c r="AF61" s="42">
        <v>383.02879932516947</v>
      </c>
      <c r="AG61" s="42">
        <v>38.302879932516973</v>
      </c>
      <c r="AH61" s="42">
        <v>7.5007200015963456</v>
      </c>
      <c r="AI61" s="42">
        <v>3166.184394221149</v>
      </c>
      <c r="AJ61" s="42">
        <v>2328.1370034418433</v>
      </c>
      <c r="AK61" s="42">
        <v>0</v>
      </c>
      <c r="AL61" s="42">
        <v>0</v>
      </c>
      <c r="AM61" s="42">
        <v>0</v>
      </c>
      <c r="AN61" s="42">
        <v>0</v>
      </c>
      <c r="AO61" s="42">
        <v>0.08</v>
      </c>
      <c r="AP61" s="42">
        <v>0.38</v>
      </c>
      <c r="AQ61"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30-40%</v>
      </c>
      <c r="AR61" s="42">
        <v>0.09</v>
      </c>
      <c r="AS61"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0-10%</v>
      </c>
      <c r="AT61" s="42">
        <v>50.96016994448437</v>
      </c>
    </row>
    <row r="62" spans="1:46" ht="13.2" x14ac:dyDescent="0.25">
      <c r="A62" s="42" t="s">
        <v>100</v>
      </c>
      <c r="B62" s="42">
        <v>99.532489999999996</v>
      </c>
      <c r="C62" s="42" t="s">
        <v>38</v>
      </c>
      <c r="D62" s="42" t="s">
        <v>100</v>
      </c>
      <c r="E62" s="42">
        <v>1266.5500026932564</v>
      </c>
      <c r="F62" s="42">
        <v>1211.4995010911664</v>
      </c>
      <c r="G62" s="42">
        <v>12105.439177877573</v>
      </c>
      <c r="H62" s="42">
        <v>11348.187004755438</v>
      </c>
      <c r="I62" s="42">
        <v>3127.9971994965963</v>
      </c>
      <c r="J62" s="42">
        <v>2011.3573991174489</v>
      </c>
      <c r="K62" s="42">
        <v>2679.3846013209477</v>
      </c>
      <c r="L62" s="42">
        <v>3086.8755993967279</v>
      </c>
      <c r="M62" s="42">
        <v>1807.5211993768607</v>
      </c>
      <c r="N62" s="42">
        <v>1971.34439903569</v>
      </c>
      <c r="O62" s="42">
        <v>4497.0483932136567</v>
      </c>
      <c r="P62" s="42">
        <v>3949.5606911554942</v>
      </c>
      <c r="Q62" s="42">
        <v>4257.9766928181061</v>
      </c>
      <c r="R62" s="42">
        <v>313.62939944863319</v>
      </c>
      <c r="S62" s="42">
        <v>4188.6323915510447</v>
      </c>
      <c r="T62" s="42">
        <v>4497.0483932136567</v>
      </c>
      <c r="U62" s="42">
        <v>132.55379944129515</v>
      </c>
      <c r="V62" s="42">
        <v>4257.9766928181061</v>
      </c>
      <c r="W62" s="42">
        <v>2882.9594015875409</v>
      </c>
      <c r="X62" s="42">
        <v>1921.7444997920684</v>
      </c>
      <c r="Y62" s="42">
        <v>3047.103091090918</v>
      </c>
      <c r="Z62" s="42">
        <v>3249.2565913423896</v>
      </c>
      <c r="AA62" s="42">
        <v>126.12339885706025</v>
      </c>
      <c r="AB62" s="42">
        <v>126.12339885706025</v>
      </c>
      <c r="AC62" s="42">
        <v>278.32859997027845</v>
      </c>
      <c r="AD62" s="42">
        <v>27.832859997027839</v>
      </c>
      <c r="AE62" s="42">
        <v>278.32859997027845</v>
      </c>
      <c r="AF62" s="42">
        <v>1693.0157990654116</v>
      </c>
      <c r="AG62" s="42">
        <v>169.30157990654115</v>
      </c>
      <c r="AH62" s="42">
        <v>27.832859997027839</v>
      </c>
      <c r="AI62" s="42">
        <v>5729.2207866865201</v>
      </c>
      <c r="AJ62" s="42">
        <v>4505.2424846310169</v>
      </c>
      <c r="AK62" s="42">
        <v>95.651001095771818</v>
      </c>
      <c r="AL62" s="42">
        <v>0</v>
      </c>
      <c r="AM62" s="42">
        <v>0</v>
      </c>
      <c r="AN62" s="42">
        <v>0</v>
      </c>
      <c r="AO62" s="42">
        <v>7.0000000000000007E-2</v>
      </c>
      <c r="AP62" s="42">
        <v>0.28000000000000003</v>
      </c>
      <c r="AQ62"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20-30%</v>
      </c>
      <c r="AR62" s="42">
        <v>0</v>
      </c>
      <c r="AS62"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v>
      </c>
      <c r="AT62" s="42">
        <v>201.13573991174491</v>
      </c>
    </row>
    <row r="63" spans="1:46" ht="13.2" x14ac:dyDescent="0.25">
      <c r="A63" s="42" t="s">
        <v>101</v>
      </c>
      <c r="B63" s="42">
        <v>98.509659999999997</v>
      </c>
      <c r="C63" s="42" t="s">
        <v>38</v>
      </c>
      <c r="D63" s="42" t="s">
        <v>101</v>
      </c>
      <c r="E63" s="42">
        <v>663.56459957415063</v>
      </c>
      <c r="F63" s="42">
        <v>618.71789965638163</v>
      </c>
      <c r="G63" s="42">
        <v>3820.4747914041227</v>
      </c>
      <c r="H63" s="42">
        <v>3361.317608070618</v>
      </c>
      <c r="I63" s="42">
        <v>1241.7473983047676</v>
      </c>
      <c r="J63" s="42">
        <v>792.92059931607207</v>
      </c>
      <c r="K63" s="42">
        <v>875.7466005584721</v>
      </c>
      <c r="L63" s="42">
        <v>1161.1606982965677</v>
      </c>
      <c r="M63" s="42">
        <v>601.73139955459919</v>
      </c>
      <c r="N63" s="42">
        <v>721.95949931770156</v>
      </c>
      <c r="O63" s="42">
        <v>2908.3957075467192</v>
      </c>
      <c r="P63" s="42">
        <v>1155.951300790068</v>
      </c>
      <c r="Q63" s="42">
        <v>1654.3841992081143</v>
      </c>
      <c r="R63" s="42">
        <v>87.866798765957398</v>
      </c>
      <c r="S63" s="42">
        <v>2137.9212077837296</v>
      </c>
      <c r="T63" s="42">
        <v>2636.3541062017762</v>
      </c>
      <c r="U63" s="42">
        <v>58.461399836887715</v>
      </c>
      <c r="V63" s="42">
        <v>1926.4258005530576</v>
      </c>
      <c r="W63" s="42">
        <v>990.9409006113566</v>
      </c>
      <c r="X63" s="42">
        <v>624.59730114853312</v>
      </c>
      <c r="Y63" s="42">
        <v>987.1749965683556</v>
      </c>
      <c r="Z63" s="42">
        <v>1815.1304003467594</v>
      </c>
      <c r="AA63" s="42">
        <v>61.375100098150163</v>
      </c>
      <c r="AB63" s="42">
        <v>61.375100098150163</v>
      </c>
      <c r="AC63" s="42">
        <v>186.2346999802248</v>
      </c>
      <c r="AD63" s="42">
        <v>18.623469998022482</v>
      </c>
      <c r="AE63" s="42">
        <v>186.2346999802248</v>
      </c>
      <c r="AF63" s="42">
        <v>535.72479933747672</v>
      </c>
      <c r="AG63" s="42">
        <v>53.57247993374768</v>
      </c>
      <c r="AH63" s="42">
        <v>18.623469998022482</v>
      </c>
      <c r="AI63" s="42">
        <v>3521.5620090634693</v>
      </c>
      <c r="AJ63" s="42">
        <v>2700.2481008564209</v>
      </c>
      <c r="AK63" s="42">
        <v>0</v>
      </c>
      <c r="AL63" s="42">
        <v>0</v>
      </c>
      <c r="AM63" s="42">
        <v>0</v>
      </c>
      <c r="AN63" s="42">
        <v>0</v>
      </c>
      <c r="AO63" s="42">
        <v>0.3</v>
      </c>
      <c r="AP63" s="42">
        <v>0.4</v>
      </c>
      <c r="AQ63"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30-40%</v>
      </c>
      <c r="AR63" s="42">
        <v>0.16</v>
      </c>
      <c r="AS63"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10-20%</v>
      </c>
      <c r="AT63" s="42">
        <v>79.292059931607213</v>
      </c>
    </row>
    <row r="64" spans="1:46" ht="13.2" x14ac:dyDescent="0.25">
      <c r="A64" s="42" t="s">
        <v>102</v>
      </c>
      <c r="B64" s="42">
        <v>98.971860000000007</v>
      </c>
      <c r="C64" s="42" t="s">
        <v>38</v>
      </c>
      <c r="D64" s="42" t="s">
        <v>102</v>
      </c>
      <c r="E64" s="42">
        <v>885.37348039092558</v>
      </c>
      <c r="F64" s="42">
        <v>883.97867903060353</v>
      </c>
      <c r="I64" s="42">
        <v>785.8845812312145</v>
      </c>
      <c r="J64" s="42">
        <v>573.41838768310868</v>
      </c>
      <c r="K64" s="42">
        <v>624.6107822796339</v>
      </c>
      <c r="L64" s="42">
        <v>785.8845812312145</v>
      </c>
      <c r="M64" s="42">
        <v>366.23879096703655</v>
      </c>
      <c r="N64" s="42">
        <v>560.16708762710937</v>
      </c>
      <c r="O64" s="42">
        <v>1140.0516952909525</v>
      </c>
      <c r="P64" s="42">
        <v>0</v>
      </c>
      <c r="Q64" s="42">
        <v>361.56099787354447</v>
      </c>
      <c r="S64" s="42">
        <v>778.490697417408</v>
      </c>
      <c r="T64" s="42">
        <v>1140.0516952909525</v>
      </c>
      <c r="U64" s="42">
        <v>37.493799082934892</v>
      </c>
      <c r="V64" s="42">
        <v>361.56099787354447</v>
      </c>
      <c r="W64" s="42">
        <v>784.49397934221713</v>
      </c>
      <c r="X64" s="42">
        <v>559.2784870336767</v>
      </c>
      <c r="Y64" s="42">
        <v>361.55300122499426</v>
      </c>
      <c r="Z64" s="42">
        <v>1088.1185950636868</v>
      </c>
      <c r="AA64" s="42">
        <v>33.543200235813813</v>
      </c>
      <c r="AB64" s="42">
        <v>33.543200235813813</v>
      </c>
      <c r="AC64" s="42">
        <v>366.23879096703655</v>
      </c>
      <c r="AD64" s="42">
        <v>36.623879096703654</v>
      </c>
      <c r="AE64" s="42">
        <v>366.23879096703655</v>
      </c>
      <c r="AF64" s="42">
        <v>193.92829666007287</v>
      </c>
      <c r="AG64" s="42">
        <v>19.392829666007287</v>
      </c>
      <c r="AH64" s="42">
        <v>36.623879096703654</v>
      </c>
      <c r="AI64" s="42">
        <v>1775.9777944423249</v>
      </c>
      <c r="AJ64" s="42">
        <v>1724.0446942150593</v>
      </c>
      <c r="AK64" s="42">
        <v>0</v>
      </c>
      <c r="AL64" s="42">
        <v>0</v>
      </c>
      <c r="AM64" s="42">
        <v>0</v>
      </c>
      <c r="AN64" s="42">
        <v>0</v>
      </c>
      <c r="AO64" s="42">
        <v>1</v>
      </c>
      <c r="AP64" s="42">
        <v>0</v>
      </c>
      <c r="AQ64"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0</v>
      </c>
      <c r="AR64" s="42">
        <v>0</v>
      </c>
      <c r="AS64"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0</v>
      </c>
      <c r="AT64" s="42">
        <v>57.341838768310865</v>
      </c>
    </row>
    <row r="65" spans="1:46" ht="13.2" x14ac:dyDescent="0.25">
      <c r="A65" s="42" t="s">
        <v>103</v>
      </c>
      <c r="B65" s="42">
        <v>20.972079999999998</v>
      </c>
      <c r="C65" s="42" t="s">
        <v>38</v>
      </c>
      <c r="D65" s="42" t="s">
        <v>103</v>
      </c>
      <c r="E65" s="42">
        <v>1167.2468016544219</v>
      </c>
      <c r="F65" s="42">
        <v>1158.3754017140952</v>
      </c>
      <c r="G65" s="42">
        <v>2168.0147972466807</v>
      </c>
      <c r="H65" s="42">
        <v>2162.1869972657732</v>
      </c>
      <c r="I65" s="42">
        <v>1287.8844010851972</v>
      </c>
      <c r="J65" s="42">
        <v>659.26660125779745</v>
      </c>
      <c r="K65" s="42">
        <v>1074.4804005218102</v>
      </c>
      <c r="L65" s="42">
        <v>1256.0084010568753</v>
      </c>
      <c r="M65" s="42">
        <v>400.16880012537155</v>
      </c>
      <c r="N65" s="42">
        <v>548.00740096429217</v>
      </c>
      <c r="O65" s="42">
        <v>7896.8269019017453</v>
      </c>
      <c r="P65" s="42">
        <v>0</v>
      </c>
      <c r="Q65" s="42">
        <v>1591.944299648515</v>
      </c>
      <c r="R65" s="42">
        <v>567.80120721319679</v>
      </c>
      <c r="S65" s="42">
        <v>5385.5450985273346</v>
      </c>
      <c r="T65" s="42">
        <v>6977.4893981758496</v>
      </c>
      <c r="U65" s="42">
        <v>76.849999838683274</v>
      </c>
      <c r="V65" s="42">
        <v>2511.2818033744106</v>
      </c>
      <c r="W65" s="42">
        <v>1240.6648011012221</v>
      </c>
      <c r="X65" s="42">
        <v>524.03410108769458</v>
      </c>
      <c r="Y65" s="42">
        <v>1440.5102037200697</v>
      </c>
      <c r="Z65" s="42">
        <v>6808.6021970482543</v>
      </c>
      <c r="AA65" s="42">
        <v>77.460700522940897</v>
      </c>
      <c r="AB65" s="42">
        <v>77.460700522940897</v>
      </c>
      <c r="AC65" s="42">
        <v>400.16880012537155</v>
      </c>
      <c r="AD65" s="42">
        <v>40.01688001253715</v>
      </c>
      <c r="AE65" s="42">
        <v>400.16880012537155</v>
      </c>
      <c r="AF65" s="42">
        <v>147.83860083892066</v>
      </c>
      <c r="AG65" s="42">
        <v>14.783860083892066</v>
      </c>
      <c r="AH65" s="42">
        <v>40.01688001253715</v>
      </c>
      <c r="AI65" s="42">
        <v>10814.926827576543</v>
      </c>
      <c r="AJ65" s="42">
        <v>10796.42882354145</v>
      </c>
      <c r="AK65" s="42">
        <v>650.90269988099999</v>
      </c>
      <c r="AL65" s="42">
        <v>460.18070063809819</v>
      </c>
      <c r="AM65" s="42">
        <v>647.00670001725678</v>
      </c>
      <c r="AN65" s="42">
        <v>650.90269988099999</v>
      </c>
      <c r="AO65" s="42">
        <v>1</v>
      </c>
      <c r="AP65" s="42">
        <v>0.1</v>
      </c>
      <c r="AQ65"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0-10%</v>
      </c>
      <c r="AR65" s="42">
        <v>0.57999999999999996</v>
      </c>
      <c r="AS65"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50-60%</v>
      </c>
      <c r="AT65" s="42">
        <v>65.926660125779748</v>
      </c>
    </row>
    <row r="66" spans="1:46" ht="13.2" x14ac:dyDescent="0.25">
      <c r="A66" s="42" t="s">
        <v>104</v>
      </c>
      <c r="B66" s="42">
        <v>67.249110000000002</v>
      </c>
      <c r="C66" s="42" t="s">
        <v>38</v>
      </c>
      <c r="D66" s="42" t="s">
        <v>104</v>
      </c>
      <c r="E66" s="42">
        <v>2086.0708027939322</v>
      </c>
      <c r="F66" s="42">
        <v>2084.2267027718913</v>
      </c>
      <c r="G66" s="42">
        <v>3431.5818151129633</v>
      </c>
      <c r="H66" s="42">
        <v>3431.1114150264461</v>
      </c>
      <c r="I66" s="42">
        <v>2105.9238030154593</v>
      </c>
      <c r="J66" s="42">
        <v>1218.2451039560401</v>
      </c>
      <c r="K66" s="42">
        <v>1892.1917023065762</v>
      </c>
      <c r="L66" s="42">
        <v>2066.7917026167197</v>
      </c>
      <c r="M66" s="42">
        <v>724.18340154117323</v>
      </c>
      <c r="N66" s="42">
        <v>1120.6256025889597</v>
      </c>
      <c r="O66" s="42">
        <v>18898.178992065408</v>
      </c>
      <c r="P66" s="42">
        <v>0</v>
      </c>
      <c r="Q66" s="42">
        <v>1998.6006957264622</v>
      </c>
      <c r="R66" s="42">
        <v>1155.5750058889389</v>
      </c>
      <c r="S66" s="42">
        <v>16005.388603018766</v>
      </c>
      <c r="T66" s="42">
        <v>18003.989298745229</v>
      </c>
      <c r="U66" s="42">
        <v>167.51610014733149</v>
      </c>
      <c r="V66" s="42">
        <v>2892.7903890466414</v>
      </c>
      <c r="W66" s="42">
        <v>2053.550702551569</v>
      </c>
      <c r="X66" s="42">
        <v>959.94670151563332</v>
      </c>
      <c r="Y66" s="42">
        <v>1292.4370900616054</v>
      </c>
      <c r="Z66" s="42">
        <v>17254.245336893648</v>
      </c>
      <c r="AA66" s="42">
        <v>143.12779748665335</v>
      </c>
      <c r="AB66" s="42">
        <v>143.12779748665335</v>
      </c>
      <c r="AC66" s="42">
        <v>724.18340154117323</v>
      </c>
      <c r="AD66" s="42">
        <v>72.418340154117288</v>
      </c>
      <c r="AE66" s="42">
        <v>724.18340154117323</v>
      </c>
      <c r="AF66" s="42">
        <v>396.44220104778651</v>
      </c>
      <c r="AG66" s="42">
        <v>39.644220104778661</v>
      </c>
      <c r="AH66" s="42">
        <v>72.418340154117288</v>
      </c>
      <c r="AI66" s="42">
        <v>21789.826581160462</v>
      </c>
      <c r="AJ66" s="42">
        <v>21748.372625667987</v>
      </c>
      <c r="AK66" s="42">
        <v>13232.561401182729</v>
      </c>
      <c r="AL66" s="42">
        <v>12620.844901980776</v>
      </c>
      <c r="AM66" s="42">
        <v>13238.613344529587</v>
      </c>
      <c r="AN66" s="42">
        <v>13232.561401182729</v>
      </c>
      <c r="AO66" s="42">
        <v>1</v>
      </c>
      <c r="AP66" s="42">
        <v>0.35</v>
      </c>
      <c r="AQ66" s="42" t="str">
        <f>IF(DataTableV2[[#This Row],[Unsanctioned_Capex_Outside_APS (% of STEPS)]]&gt;0.9,"90-100%",IF(DataTableV2[[#This Row],[Unsanctioned_Capex_Outside_APS (% of STEPS)]]&gt;0.8,"80-90%",IF(DataTableV2[[#This Row],[Unsanctioned_Capex_Outside_APS (% of STEPS)]]&gt;0.7,"70-80%",IF(DataTableV2[[#This Row],[Unsanctioned_Capex_Outside_APS (% of STEPS)]]&gt;0.6,"60-70%",IF(DataTableV2[[#This Row],[Unsanctioned_Capex_Outside_APS (% of STEPS)]]&gt;0.5,"50-60%",IF(DataTableV2[[#This Row],[Unsanctioned_Capex_Outside_APS (% of STEPS)]]&gt;0.4,"40-50%",IF(DataTableV2[[#This Row],[Unsanctioned_Capex_Outside_APS (% of STEPS)]]&gt;0.3,"30-40%",IF(DataTableV2[[#This Row],[Unsanctioned_Capex_Outside_APS (% of STEPS)]]&gt;0.2,"20-30%",IF(DataTableV2[[#This Row],[Unsanctioned_Capex_Outside_APS (% of STEPS)]]&gt;0.1,"10-20%",IF(DataTableV2[[#This Row],[Unsanctioned_Capex_Outside_APS (% of STEPS)]]&gt;0,"0-10%","0"))))))))))</f>
        <v>30-40%</v>
      </c>
      <c r="AR66" s="42">
        <v>0.45</v>
      </c>
      <c r="AS66" s="42" t="str">
        <f>IF(DataTableV2[[#This Row],[Unsanctioned_Capex_Outside_STEPS (% of STEPS)]]&gt;1,"&gt;100%",IF(DataTableV2[[#This Row],[Unsanctioned_Capex_Outside_STEPS (% of STEPS)]]&gt;0.8,"80-90%",IF(DataTableV2[[#This Row],[Unsanctioned_Capex_Outside_STEPS (% of STEPS)]]&gt;0.8,"80-90%",IF(DataTableV2[[#This Row],[Unsanctioned_Capex_Outside_STEPS (% of STEPS)]]&gt;0.7,"70-80%",IF(DataTableV2[[#This Row],[Unsanctioned_Capex_Outside_STEPS (% of STEPS)]]&gt;0.6,"60-70%",IF(DataTableV2[[#This Row],[Unsanctioned_Capex_Outside_STEPS (% of STEPS)]]&gt;0.5,"50-60%",IF(DataTableV2[[#This Row],[Unsanctioned_Capex_Outside_STEPS (% of STEPS)]]&gt;0.4,"40-50%",IF(DataTableV2[[#This Row],[Unsanctioned_Capex_Outside_STEPS (% of STEPS)]]&gt;0.3,"30-40%",IF(DataTableV2[[#This Row],[Unsanctioned_Capex_Outside_STEPS (% of STEPS)]]&gt;0.2,"20-30%",IF(DataTableV2[[#This Row],[Unsanctioned_Capex_Outside_STEPS (% of STEPS)]]&gt;0.1,"10-20%",IF(DataTableV2[[#This Row],[Unsanctioned_Capex_Outside_STEPS (% of STEPS)]]&gt;0,"0-10%","0")))))))))))</f>
        <v>40-50%</v>
      </c>
      <c r="AT66" s="42">
        <v>121.82451039560401</v>
      </c>
    </row>
  </sheetData>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3AA9-C223-4F91-BE4C-5391D3A8B408}">
  <dimension ref="A1:AMJ329"/>
  <sheetViews>
    <sheetView tabSelected="1" zoomScale="85" zoomScaleNormal="85" workbookViewId="0">
      <selection activeCell="I20" sqref="I20"/>
    </sheetView>
  </sheetViews>
  <sheetFormatPr defaultColWidth="8.88671875" defaultRowHeight="14.4" x14ac:dyDescent="0.3"/>
  <cols>
    <col min="1" max="1" width="12.44140625" style="88" customWidth="1"/>
    <col min="2" max="2" width="18" style="88" customWidth="1"/>
    <col min="3" max="3" width="74.33203125" style="88" customWidth="1"/>
    <col min="4" max="6" width="8.88671875" style="88"/>
    <col min="7" max="17" width="8.88671875" style="70"/>
    <col min="18" max="18" width="11.88671875" style="70" hidden="1" customWidth="1"/>
    <col min="19" max="85" width="8.88671875" style="70"/>
    <col min="86" max="1024" width="8.88671875" style="88"/>
  </cols>
  <sheetData>
    <row r="1" spans="1:6" s="70" customFormat="1" x14ac:dyDescent="0.3"/>
    <row r="2" spans="1:6" x14ac:dyDescent="0.3">
      <c r="A2" s="71"/>
      <c r="B2" s="71"/>
      <c r="C2" s="71"/>
      <c r="D2" s="71"/>
      <c r="E2" s="71"/>
      <c r="F2" s="71"/>
    </row>
    <row r="3" spans="1:6" x14ac:dyDescent="0.3">
      <c r="A3" s="71"/>
      <c r="B3" s="71"/>
      <c r="C3" s="71"/>
      <c r="D3" s="71"/>
      <c r="E3" s="71"/>
      <c r="F3" s="71"/>
    </row>
    <row r="4" spans="1:6" x14ac:dyDescent="0.3">
      <c r="A4" s="71"/>
      <c r="B4" s="71"/>
      <c r="C4" s="71"/>
      <c r="D4" s="71"/>
      <c r="E4" s="71"/>
      <c r="F4" s="71"/>
    </row>
    <row r="5" spans="1:6" x14ac:dyDescent="0.3">
      <c r="A5" s="71"/>
      <c r="B5" s="71"/>
      <c r="C5" s="71"/>
      <c r="D5" s="71"/>
      <c r="E5" s="71"/>
      <c r="F5" s="71"/>
    </row>
    <row r="6" spans="1:6" x14ac:dyDescent="0.3">
      <c r="A6" s="71"/>
      <c r="B6" s="71"/>
      <c r="C6" s="71"/>
      <c r="D6" s="71"/>
      <c r="E6" s="71"/>
      <c r="F6" s="71"/>
    </row>
    <row r="7" spans="1:6" x14ac:dyDescent="0.3">
      <c r="A7" s="71"/>
      <c r="B7" s="71"/>
      <c r="C7" s="71"/>
      <c r="D7" s="71"/>
      <c r="E7" s="71"/>
      <c r="F7" s="71"/>
    </row>
    <row r="8" spans="1:6" x14ac:dyDescent="0.3">
      <c r="A8" s="71"/>
      <c r="B8" s="71"/>
      <c r="C8" s="71"/>
      <c r="D8" s="71"/>
      <c r="E8" s="71"/>
      <c r="F8" s="71"/>
    </row>
    <row r="9" spans="1:6" x14ac:dyDescent="0.3">
      <c r="A9" s="71"/>
      <c r="B9" s="71"/>
      <c r="C9" s="71"/>
      <c r="D9" s="71"/>
      <c r="E9" s="71"/>
      <c r="F9" s="71"/>
    </row>
    <row r="10" spans="1:6" ht="18" x14ac:dyDescent="0.35">
      <c r="A10" s="71"/>
      <c r="B10" s="72" t="s">
        <v>177</v>
      </c>
      <c r="C10" s="73" t="s">
        <v>186</v>
      </c>
      <c r="D10" s="74"/>
      <c r="E10" s="74"/>
      <c r="F10" s="74"/>
    </row>
    <row r="11" spans="1:6" x14ac:dyDescent="0.3">
      <c r="A11" s="71"/>
      <c r="B11" s="75"/>
      <c r="C11" s="74"/>
      <c r="D11" s="74"/>
      <c r="E11" s="74"/>
      <c r="F11" s="74"/>
    </row>
    <row r="12" spans="1:6" x14ac:dyDescent="0.3">
      <c r="A12" s="71"/>
      <c r="B12" s="76" t="s">
        <v>178</v>
      </c>
      <c r="C12" s="77" t="s">
        <v>179</v>
      </c>
      <c r="D12" s="74"/>
      <c r="E12" s="74"/>
      <c r="F12" s="74"/>
    </row>
    <row r="13" spans="1:6" x14ac:dyDescent="0.3">
      <c r="A13" s="71"/>
      <c r="B13" s="75"/>
      <c r="C13" s="74"/>
      <c r="D13" s="74"/>
      <c r="E13" s="74"/>
      <c r="F13" s="74"/>
    </row>
    <row r="14" spans="1:6" x14ac:dyDescent="0.3">
      <c r="A14" s="71"/>
      <c r="B14" s="76" t="s">
        <v>180</v>
      </c>
      <c r="C14" s="78" t="s">
        <v>202</v>
      </c>
      <c r="D14" s="74"/>
      <c r="E14" s="74"/>
      <c r="F14" s="74"/>
    </row>
    <row r="15" spans="1:6" x14ac:dyDescent="0.3">
      <c r="A15" s="71"/>
      <c r="B15" s="75"/>
      <c r="C15" s="79" t="s">
        <v>203</v>
      </c>
      <c r="D15" s="74"/>
      <c r="E15" s="74"/>
      <c r="F15" s="74"/>
    </row>
    <row r="16" spans="1:6" x14ac:dyDescent="0.3">
      <c r="A16" s="71"/>
      <c r="B16" s="75"/>
      <c r="C16" s="80" t="s">
        <v>204</v>
      </c>
      <c r="D16" s="74"/>
      <c r="E16" s="74"/>
      <c r="F16" s="74"/>
    </row>
    <row r="17" spans="1:6" x14ac:dyDescent="0.3">
      <c r="A17" s="71"/>
      <c r="B17" s="75"/>
      <c r="C17" s="81"/>
      <c r="D17" s="74"/>
      <c r="E17" s="74"/>
      <c r="F17" s="74"/>
    </row>
    <row r="18" spans="1:6" ht="41.4" x14ac:dyDescent="0.3">
      <c r="A18" s="71"/>
      <c r="B18" s="82" t="s">
        <v>181</v>
      </c>
      <c r="C18" s="83" t="s">
        <v>403</v>
      </c>
      <c r="D18" s="83"/>
      <c r="E18" s="74"/>
      <c r="F18" s="74"/>
    </row>
    <row r="19" spans="1:6" x14ac:dyDescent="0.3">
      <c r="A19" s="71"/>
      <c r="B19" s="75"/>
      <c r="C19" s="84"/>
      <c r="D19" s="74"/>
      <c r="E19" s="74"/>
      <c r="F19" s="74"/>
    </row>
    <row r="20" spans="1:6" ht="82.8" x14ac:dyDescent="0.3">
      <c r="A20" s="71"/>
      <c r="B20" s="82" t="s">
        <v>182</v>
      </c>
      <c r="C20" s="85" t="s">
        <v>183</v>
      </c>
      <c r="D20" s="74"/>
      <c r="E20" s="74"/>
      <c r="F20" s="74"/>
    </row>
    <row r="21" spans="1:6" x14ac:dyDescent="0.3">
      <c r="A21" s="71"/>
      <c r="B21" s="74"/>
      <c r="C21" s="86"/>
      <c r="D21" s="74"/>
      <c r="E21" s="74"/>
      <c r="F21" s="74"/>
    </row>
    <row r="22" spans="1:6" ht="303.60000000000002" x14ac:dyDescent="0.3">
      <c r="A22" s="71"/>
      <c r="B22" s="82" t="s">
        <v>184</v>
      </c>
      <c r="C22" s="87" t="s">
        <v>185</v>
      </c>
      <c r="D22" s="74"/>
      <c r="E22" s="74"/>
      <c r="F22" s="74"/>
    </row>
    <row r="23" spans="1:6" x14ac:dyDescent="0.3">
      <c r="A23" s="71"/>
      <c r="B23" s="74"/>
      <c r="C23" s="74"/>
      <c r="D23" s="74"/>
      <c r="E23" s="74"/>
      <c r="F23" s="74"/>
    </row>
    <row r="24" spans="1:6" x14ac:dyDescent="0.3">
      <c r="A24" s="71"/>
      <c r="B24" s="71"/>
      <c r="C24" s="71"/>
      <c r="D24" s="71"/>
      <c r="E24" s="71"/>
      <c r="F24" s="71"/>
    </row>
    <row r="25" spans="1:6" x14ac:dyDescent="0.3">
      <c r="A25" s="71"/>
      <c r="B25" s="71"/>
      <c r="C25" s="71"/>
      <c r="D25" s="71"/>
      <c r="E25" s="71"/>
      <c r="F25" s="71"/>
    </row>
    <row r="26" spans="1:6" x14ac:dyDescent="0.3">
      <c r="A26" s="71"/>
      <c r="B26" s="71"/>
      <c r="C26" s="71"/>
      <c r="D26" s="71"/>
      <c r="E26" s="71"/>
      <c r="F26" s="71"/>
    </row>
    <row r="27" spans="1:6" s="70" customFormat="1" x14ac:dyDescent="0.3">
      <c r="A27" s="71"/>
      <c r="B27" s="71"/>
      <c r="C27" s="71"/>
      <c r="D27" s="71"/>
      <c r="E27" s="71"/>
      <c r="F27" s="71"/>
    </row>
    <row r="28" spans="1:6" s="70" customFormat="1" x14ac:dyDescent="0.3">
      <c r="A28" s="71"/>
      <c r="B28" s="71"/>
      <c r="C28" s="71"/>
      <c r="D28" s="71"/>
      <c r="E28" s="71"/>
      <c r="F28" s="71"/>
    </row>
    <row r="29" spans="1:6" s="70" customFormat="1" x14ac:dyDescent="0.3">
      <c r="A29" s="71"/>
      <c r="B29" s="71"/>
      <c r="C29" s="71"/>
      <c r="D29" s="71"/>
      <c r="E29" s="71"/>
      <c r="F29" s="71"/>
    </row>
    <row r="30" spans="1:6" s="70" customFormat="1" x14ac:dyDescent="0.3"/>
    <row r="31" spans="1:6" s="70" customFormat="1" x14ac:dyDescent="0.3"/>
    <row r="32" spans="1:6" s="70" customFormat="1" x14ac:dyDescent="0.3"/>
    <row r="33" s="70" customFormat="1" x14ac:dyDescent="0.3"/>
    <row r="34" s="70" customFormat="1" x14ac:dyDescent="0.3"/>
    <row r="35" s="70" customFormat="1" x14ac:dyDescent="0.3"/>
    <row r="36" s="70" customFormat="1" x14ac:dyDescent="0.3"/>
    <row r="37" s="70" customFormat="1" x14ac:dyDescent="0.3"/>
    <row r="38" s="70" customFormat="1" x14ac:dyDescent="0.3"/>
    <row r="39" s="70" customFormat="1" x14ac:dyDescent="0.3"/>
    <row r="40" s="70" customFormat="1" x14ac:dyDescent="0.3"/>
    <row r="41" s="70" customFormat="1" x14ac:dyDescent="0.3"/>
    <row r="42" s="70" customFormat="1" x14ac:dyDescent="0.3"/>
    <row r="43" s="70" customFormat="1" x14ac:dyDescent="0.3"/>
    <row r="44" s="70" customFormat="1" x14ac:dyDescent="0.3"/>
    <row r="45" s="70" customFormat="1" x14ac:dyDescent="0.3"/>
    <row r="46" s="70" customFormat="1" x14ac:dyDescent="0.3"/>
    <row r="47" s="70" customFormat="1" x14ac:dyDescent="0.3"/>
    <row r="48" s="70" customFormat="1" x14ac:dyDescent="0.3"/>
    <row r="49" s="70" customFormat="1" x14ac:dyDescent="0.3"/>
    <row r="50" s="70" customFormat="1" x14ac:dyDescent="0.3"/>
    <row r="51" s="70" customFormat="1" x14ac:dyDescent="0.3"/>
    <row r="52" s="70" customFormat="1" x14ac:dyDescent="0.3"/>
    <row r="53" s="70" customFormat="1" x14ac:dyDescent="0.3"/>
    <row r="54" s="70" customFormat="1" x14ac:dyDescent="0.3"/>
    <row r="55" s="70" customFormat="1" x14ac:dyDescent="0.3"/>
    <row r="56" s="70" customFormat="1" x14ac:dyDescent="0.3"/>
    <row r="57" s="70" customFormat="1" x14ac:dyDescent="0.3"/>
    <row r="58" s="70" customFormat="1" x14ac:dyDescent="0.3"/>
    <row r="59" s="70" customFormat="1" x14ac:dyDescent="0.3"/>
    <row r="60" s="70" customFormat="1" x14ac:dyDescent="0.3"/>
    <row r="61" s="70" customFormat="1" x14ac:dyDescent="0.3"/>
    <row r="62" s="70" customFormat="1" x14ac:dyDescent="0.3"/>
    <row r="63" s="70" customFormat="1" x14ac:dyDescent="0.3"/>
    <row r="64" s="70" customFormat="1" x14ac:dyDescent="0.3"/>
    <row r="65" s="70" customFormat="1" x14ac:dyDescent="0.3"/>
    <row r="66" s="70" customFormat="1" x14ac:dyDescent="0.3"/>
    <row r="67" s="70" customFormat="1" x14ac:dyDescent="0.3"/>
    <row r="68" s="70" customFormat="1" x14ac:dyDescent="0.3"/>
    <row r="69" s="70" customFormat="1" x14ac:dyDescent="0.3"/>
    <row r="70" s="70" customFormat="1" x14ac:dyDescent="0.3"/>
    <row r="71" s="70" customFormat="1" x14ac:dyDescent="0.3"/>
    <row r="72" s="70" customFormat="1" x14ac:dyDescent="0.3"/>
    <row r="73" s="70" customFormat="1" x14ac:dyDescent="0.3"/>
    <row r="74" s="70" customFormat="1" x14ac:dyDescent="0.3"/>
    <row r="75" s="70" customFormat="1" x14ac:dyDescent="0.3"/>
    <row r="76" s="70" customFormat="1" x14ac:dyDescent="0.3"/>
    <row r="77" s="70" customFormat="1" x14ac:dyDescent="0.3"/>
    <row r="78" s="70" customFormat="1" x14ac:dyDescent="0.3"/>
    <row r="79" s="70" customFormat="1" x14ac:dyDescent="0.3"/>
    <row r="80" s="70" customFormat="1" x14ac:dyDescent="0.3"/>
    <row r="81" s="70" customFormat="1" x14ac:dyDescent="0.3"/>
    <row r="82" s="70" customFormat="1" x14ac:dyDescent="0.3"/>
    <row r="83" s="70" customFormat="1" x14ac:dyDescent="0.3"/>
    <row r="84" s="70" customFormat="1" x14ac:dyDescent="0.3"/>
    <row r="85" s="70" customFormat="1" x14ac:dyDescent="0.3"/>
    <row r="86" s="70" customFormat="1" x14ac:dyDescent="0.3"/>
    <row r="87" s="70" customFormat="1" x14ac:dyDescent="0.3"/>
    <row r="88" s="70" customFormat="1" x14ac:dyDescent="0.3"/>
    <row r="89" s="70" customFormat="1" x14ac:dyDescent="0.3"/>
    <row r="90" s="70" customFormat="1" x14ac:dyDescent="0.3"/>
    <row r="91" s="70" customFormat="1" x14ac:dyDescent="0.3"/>
    <row r="92" s="70" customFormat="1" x14ac:dyDescent="0.3"/>
    <row r="93" s="70" customFormat="1" x14ac:dyDescent="0.3"/>
    <row r="94" s="70" customFormat="1" x14ac:dyDescent="0.3"/>
    <row r="95" s="70" customFormat="1" x14ac:dyDescent="0.3"/>
    <row r="96" s="70" customFormat="1" x14ac:dyDescent="0.3"/>
    <row r="97" s="70" customFormat="1" x14ac:dyDescent="0.3"/>
    <row r="98" s="70" customFormat="1" x14ac:dyDescent="0.3"/>
    <row r="99" s="70" customFormat="1" x14ac:dyDescent="0.3"/>
    <row r="100" s="70" customFormat="1" x14ac:dyDescent="0.3"/>
    <row r="101" s="70" customFormat="1" x14ac:dyDescent="0.3"/>
    <row r="102" s="70" customFormat="1" x14ac:dyDescent="0.3"/>
    <row r="103" s="70" customFormat="1" x14ac:dyDescent="0.3"/>
    <row r="104" s="70" customFormat="1" x14ac:dyDescent="0.3"/>
    <row r="105" s="70" customFormat="1" x14ac:dyDescent="0.3"/>
    <row r="106" s="70" customFormat="1" x14ac:dyDescent="0.3"/>
    <row r="107" s="70" customFormat="1" x14ac:dyDescent="0.3"/>
    <row r="108" s="70" customFormat="1" x14ac:dyDescent="0.3"/>
    <row r="109" s="70" customFormat="1" x14ac:dyDescent="0.3"/>
    <row r="110" s="70" customFormat="1" x14ac:dyDescent="0.3"/>
    <row r="111" s="70" customFormat="1" x14ac:dyDescent="0.3"/>
    <row r="112" s="70" customFormat="1" x14ac:dyDescent="0.3"/>
    <row r="113" s="70" customFormat="1" x14ac:dyDescent="0.3"/>
    <row r="114" s="70" customFormat="1" x14ac:dyDescent="0.3"/>
    <row r="115" s="70" customFormat="1" x14ac:dyDescent="0.3"/>
    <row r="116" s="70" customFormat="1" x14ac:dyDescent="0.3"/>
    <row r="117" s="70" customFormat="1" x14ac:dyDescent="0.3"/>
    <row r="118" s="70" customFormat="1" x14ac:dyDescent="0.3"/>
    <row r="119" s="70" customFormat="1" x14ac:dyDescent="0.3"/>
    <row r="120" s="70" customFormat="1" x14ac:dyDescent="0.3"/>
    <row r="121" s="70" customFormat="1" x14ac:dyDescent="0.3"/>
    <row r="122" s="70" customFormat="1" x14ac:dyDescent="0.3"/>
    <row r="123" s="70" customFormat="1" x14ac:dyDescent="0.3"/>
    <row r="124" s="70" customFormat="1" x14ac:dyDescent="0.3"/>
    <row r="125" s="70" customFormat="1" x14ac:dyDescent="0.3"/>
    <row r="126" s="70" customFormat="1" x14ac:dyDescent="0.3"/>
    <row r="127" s="70" customFormat="1" x14ac:dyDescent="0.3"/>
    <row r="128" s="70" customFormat="1" x14ac:dyDescent="0.3"/>
    <row r="129" s="70" customFormat="1" x14ac:dyDescent="0.3"/>
    <row r="130" s="70" customFormat="1" x14ac:dyDescent="0.3"/>
    <row r="131" s="70" customFormat="1" x14ac:dyDescent="0.3"/>
    <row r="132" s="70" customFormat="1" x14ac:dyDescent="0.3"/>
    <row r="133" s="70" customFormat="1" x14ac:dyDescent="0.3"/>
    <row r="134" s="70" customFormat="1" x14ac:dyDescent="0.3"/>
    <row r="135" s="70" customFormat="1" x14ac:dyDescent="0.3"/>
    <row r="136" s="70" customFormat="1" x14ac:dyDescent="0.3"/>
    <row r="137" s="70" customFormat="1" x14ac:dyDescent="0.3"/>
    <row r="138" s="70" customFormat="1" x14ac:dyDescent="0.3"/>
    <row r="139" s="70" customFormat="1" x14ac:dyDescent="0.3"/>
    <row r="140" s="70" customFormat="1" x14ac:dyDescent="0.3"/>
    <row r="141" s="70" customFormat="1" x14ac:dyDescent="0.3"/>
    <row r="142" s="70" customFormat="1" x14ac:dyDescent="0.3"/>
    <row r="143" s="70" customFormat="1" x14ac:dyDescent="0.3"/>
    <row r="144" s="70" customFormat="1" x14ac:dyDescent="0.3"/>
    <row r="145" s="70" customFormat="1" x14ac:dyDescent="0.3"/>
    <row r="146" s="70" customFormat="1" x14ac:dyDescent="0.3"/>
    <row r="147" s="70" customFormat="1" x14ac:dyDescent="0.3"/>
    <row r="148" s="70" customFormat="1" x14ac:dyDescent="0.3"/>
    <row r="149" s="70" customFormat="1" x14ac:dyDescent="0.3"/>
    <row r="150" s="70" customFormat="1" x14ac:dyDescent="0.3"/>
    <row r="151" s="70" customFormat="1" x14ac:dyDescent="0.3"/>
    <row r="152" s="70" customFormat="1" x14ac:dyDescent="0.3"/>
    <row r="153" s="70" customFormat="1" x14ac:dyDescent="0.3"/>
    <row r="154" s="70" customFormat="1" x14ac:dyDescent="0.3"/>
    <row r="155" s="70" customFormat="1" x14ac:dyDescent="0.3"/>
    <row r="156" s="70" customFormat="1" x14ac:dyDescent="0.3"/>
    <row r="157" s="70" customFormat="1" x14ac:dyDescent="0.3"/>
    <row r="158" s="70" customFormat="1" x14ac:dyDescent="0.3"/>
    <row r="159" s="70" customFormat="1" x14ac:dyDescent="0.3"/>
    <row r="160" s="70" customFormat="1" x14ac:dyDescent="0.3"/>
    <row r="161" s="70" customFormat="1" x14ac:dyDescent="0.3"/>
    <row r="162" s="70" customFormat="1" x14ac:dyDescent="0.3"/>
    <row r="163" s="70" customFormat="1" x14ac:dyDescent="0.3"/>
    <row r="164" s="70" customFormat="1" x14ac:dyDescent="0.3"/>
    <row r="165" s="70" customFormat="1" x14ac:dyDescent="0.3"/>
    <row r="166" s="70" customFormat="1" x14ac:dyDescent="0.3"/>
    <row r="167" s="70" customFormat="1" x14ac:dyDescent="0.3"/>
    <row r="168" s="70" customFormat="1" x14ac:dyDescent="0.3"/>
    <row r="169" s="70" customFormat="1" x14ac:dyDescent="0.3"/>
    <row r="170" s="70" customFormat="1" x14ac:dyDescent="0.3"/>
    <row r="171" s="70" customFormat="1" x14ac:dyDescent="0.3"/>
    <row r="172" s="70" customFormat="1" x14ac:dyDescent="0.3"/>
    <row r="173" s="70" customFormat="1" x14ac:dyDescent="0.3"/>
    <row r="174" s="70" customFormat="1" x14ac:dyDescent="0.3"/>
    <row r="175" s="70" customFormat="1" x14ac:dyDescent="0.3"/>
    <row r="176" s="70" customFormat="1" x14ac:dyDescent="0.3"/>
    <row r="177" s="70" customFormat="1" x14ac:dyDescent="0.3"/>
    <row r="178" s="70" customFormat="1" x14ac:dyDescent="0.3"/>
    <row r="179" s="70" customFormat="1" x14ac:dyDescent="0.3"/>
    <row r="180" s="70" customFormat="1" x14ac:dyDescent="0.3"/>
    <row r="181" s="70" customFormat="1" x14ac:dyDescent="0.3"/>
    <row r="182" s="70" customFormat="1" x14ac:dyDescent="0.3"/>
    <row r="183" s="70" customFormat="1" x14ac:dyDescent="0.3"/>
    <row r="184" s="70" customFormat="1" x14ac:dyDescent="0.3"/>
    <row r="185" s="70" customFormat="1" x14ac:dyDescent="0.3"/>
    <row r="186" s="70" customFormat="1" x14ac:dyDescent="0.3"/>
    <row r="187" s="70" customFormat="1" x14ac:dyDescent="0.3"/>
    <row r="188" s="70" customFormat="1" x14ac:dyDescent="0.3"/>
    <row r="189" s="70" customFormat="1" x14ac:dyDescent="0.3"/>
    <row r="190" s="70" customFormat="1" x14ac:dyDescent="0.3"/>
    <row r="191" s="70" customFormat="1" x14ac:dyDescent="0.3"/>
    <row r="192" s="70" customFormat="1" x14ac:dyDescent="0.3"/>
    <row r="193" s="70" customFormat="1" x14ac:dyDescent="0.3"/>
    <row r="194" s="70" customFormat="1" x14ac:dyDescent="0.3"/>
    <row r="195" s="70" customFormat="1" x14ac:dyDescent="0.3"/>
    <row r="196" s="70" customFormat="1" x14ac:dyDescent="0.3"/>
    <row r="197" s="70" customFormat="1" x14ac:dyDescent="0.3"/>
    <row r="198" s="70" customFormat="1" x14ac:dyDescent="0.3"/>
    <row r="199" s="70" customFormat="1" x14ac:dyDescent="0.3"/>
    <row r="200" s="70" customFormat="1" x14ac:dyDescent="0.3"/>
    <row r="201" s="70" customFormat="1" x14ac:dyDescent="0.3"/>
    <row r="202" s="70" customFormat="1" x14ac:dyDescent="0.3"/>
    <row r="203" s="70" customFormat="1" x14ac:dyDescent="0.3"/>
    <row r="204" s="70" customFormat="1" x14ac:dyDescent="0.3"/>
    <row r="205" s="70" customFormat="1" x14ac:dyDescent="0.3"/>
    <row r="206" s="70" customFormat="1" x14ac:dyDescent="0.3"/>
    <row r="207" s="70" customFormat="1" x14ac:dyDescent="0.3"/>
    <row r="208" s="70" customFormat="1" x14ac:dyDescent="0.3"/>
    <row r="209" s="70" customFormat="1" x14ac:dyDescent="0.3"/>
    <row r="210" s="70" customFormat="1" x14ac:dyDescent="0.3"/>
    <row r="211" s="70" customFormat="1" x14ac:dyDescent="0.3"/>
    <row r="212" s="70" customFormat="1" x14ac:dyDescent="0.3"/>
    <row r="213" s="70" customFormat="1" x14ac:dyDescent="0.3"/>
    <row r="214" s="70" customFormat="1" x14ac:dyDescent="0.3"/>
    <row r="215" s="70" customFormat="1" x14ac:dyDescent="0.3"/>
    <row r="216" s="70" customFormat="1" x14ac:dyDescent="0.3"/>
    <row r="217" s="70" customFormat="1" x14ac:dyDescent="0.3"/>
    <row r="218" s="70" customFormat="1" x14ac:dyDescent="0.3"/>
    <row r="219" s="70" customFormat="1" x14ac:dyDescent="0.3"/>
    <row r="220" s="70" customFormat="1" x14ac:dyDescent="0.3"/>
    <row r="221" s="70" customFormat="1" x14ac:dyDescent="0.3"/>
    <row r="222" s="70" customFormat="1" x14ac:dyDescent="0.3"/>
    <row r="223" s="70" customFormat="1" x14ac:dyDescent="0.3"/>
    <row r="224" s="70" customFormat="1" x14ac:dyDescent="0.3"/>
    <row r="225" s="70" customFormat="1" x14ac:dyDescent="0.3"/>
    <row r="226" s="70" customFormat="1" x14ac:dyDescent="0.3"/>
    <row r="227" s="70" customFormat="1" x14ac:dyDescent="0.3"/>
    <row r="228" s="70" customFormat="1" x14ac:dyDescent="0.3"/>
    <row r="229" s="70" customFormat="1" x14ac:dyDescent="0.3"/>
    <row r="230" s="70" customFormat="1" x14ac:dyDescent="0.3"/>
    <row r="231" s="70" customFormat="1" x14ac:dyDescent="0.3"/>
    <row r="232" s="70" customFormat="1" x14ac:dyDescent="0.3"/>
    <row r="233" s="70" customFormat="1" x14ac:dyDescent="0.3"/>
    <row r="234" s="70" customFormat="1" x14ac:dyDescent="0.3"/>
    <row r="235" s="70" customFormat="1" x14ac:dyDescent="0.3"/>
    <row r="236" s="70" customFormat="1" x14ac:dyDescent="0.3"/>
    <row r="237" s="70" customFormat="1" x14ac:dyDescent="0.3"/>
    <row r="238" s="70" customFormat="1" x14ac:dyDescent="0.3"/>
    <row r="239" s="70" customFormat="1" x14ac:dyDescent="0.3"/>
    <row r="240" s="70" customFormat="1" x14ac:dyDescent="0.3"/>
    <row r="241" s="70" customFormat="1" x14ac:dyDescent="0.3"/>
    <row r="242" s="70" customFormat="1" x14ac:dyDescent="0.3"/>
    <row r="243" s="70" customFormat="1" x14ac:dyDescent="0.3"/>
    <row r="244" s="70" customFormat="1" x14ac:dyDescent="0.3"/>
    <row r="245" s="70" customFormat="1" x14ac:dyDescent="0.3"/>
    <row r="246" s="70" customFormat="1" x14ac:dyDescent="0.3"/>
    <row r="247" s="70" customFormat="1" x14ac:dyDescent="0.3"/>
    <row r="248" s="70" customFormat="1" x14ac:dyDescent="0.3"/>
    <row r="249" s="70" customFormat="1" x14ac:dyDescent="0.3"/>
    <row r="250" s="70" customFormat="1" x14ac:dyDescent="0.3"/>
    <row r="251" s="70" customFormat="1" x14ac:dyDescent="0.3"/>
    <row r="252" s="70" customFormat="1" x14ac:dyDescent="0.3"/>
    <row r="253" s="70" customFormat="1" x14ac:dyDescent="0.3"/>
    <row r="254" s="70" customFormat="1" x14ac:dyDescent="0.3"/>
    <row r="255" s="70" customFormat="1" x14ac:dyDescent="0.3"/>
    <row r="256" s="70" customFormat="1" x14ac:dyDescent="0.3"/>
    <row r="257" s="70" customFormat="1" x14ac:dyDescent="0.3"/>
    <row r="258" s="70" customFormat="1" x14ac:dyDescent="0.3"/>
    <row r="259" s="70" customFormat="1" x14ac:dyDescent="0.3"/>
    <row r="260" s="70" customFormat="1" x14ac:dyDescent="0.3"/>
    <row r="261" s="70" customFormat="1" x14ac:dyDescent="0.3"/>
    <row r="262" s="70" customFormat="1" x14ac:dyDescent="0.3"/>
    <row r="263" s="70" customFormat="1" x14ac:dyDescent="0.3"/>
    <row r="264" s="70" customFormat="1" x14ac:dyDescent="0.3"/>
    <row r="265" s="70" customFormat="1" x14ac:dyDescent="0.3"/>
    <row r="266" s="70" customFormat="1" x14ac:dyDescent="0.3"/>
    <row r="267" s="70" customFormat="1" x14ac:dyDescent="0.3"/>
    <row r="268" s="70" customFormat="1" x14ac:dyDescent="0.3"/>
    <row r="269" s="70" customFormat="1" x14ac:dyDescent="0.3"/>
    <row r="270" s="70" customFormat="1" x14ac:dyDescent="0.3"/>
    <row r="271" s="70" customFormat="1" x14ac:dyDescent="0.3"/>
    <row r="272" s="70" customFormat="1" x14ac:dyDescent="0.3"/>
    <row r="273" s="70" customFormat="1" x14ac:dyDescent="0.3"/>
    <row r="274" s="70" customFormat="1" x14ac:dyDescent="0.3"/>
    <row r="275" s="70" customFormat="1" x14ac:dyDescent="0.3"/>
    <row r="276" s="70" customFormat="1" x14ac:dyDescent="0.3"/>
    <row r="277" s="70" customFormat="1" x14ac:dyDescent="0.3"/>
    <row r="278" s="70" customFormat="1" x14ac:dyDescent="0.3"/>
    <row r="279" s="70" customFormat="1" x14ac:dyDescent="0.3"/>
    <row r="280" s="70" customFormat="1" x14ac:dyDescent="0.3"/>
    <row r="281" s="70" customFormat="1" x14ac:dyDescent="0.3"/>
    <row r="282" s="70" customFormat="1" x14ac:dyDescent="0.3"/>
    <row r="283" s="70" customFormat="1" x14ac:dyDescent="0.3"/>
    <row r="284" s="70" customFormat="1" x14ac:dyDescent="0.3"/>
    <row r="285" s="70" customFormat="1" x14ac:dyDescent="0.3"/>
    <row r="286" s="70" customFormat="1" x14ac:dyDescent="0.3"/>
    <row r="287" s="70" customFormat="1" x14ac:dyDescent="0.3"/>
    <row r="288" s="70" customFormat="1" x14ac:dyDescent="0.3"/>
    <row r="289" s="70" customFormat="1" x14ac:dyDescent="0.3"/>
    <row r="290" s="70" customFormat="1" x14ac:dyDescent="0.3"/>
    <row r="291" s="70" customFormat="1" x14ac:dyDescent="0.3"/>
    <row r="292" s="70" customFormat="1" x14ac:dyDescent="0.3"/>
    <row r="293" s="70" customFormat="1" x14ac:dyDescent="0.3"/>
    <row r="294" s="70" customFormat="1" x14ac:dyDescent="0.3"/>
    <row r="295" s="70" customFormat="1" x14ac:dyDescent="0.3"/>
    <row r="296" s="70" customFormat="1" x14ac:dyDescent="0.3"/>
    <row r="297" s="70" customFormat="1" x14ac:dyDescent="0.3"/>
    <row r="298" s="70" customFormat="1" x14ac:dyDescent="0.3"/>
    <row r="299" s="70" customFormat="1" x14ac:dyDescent="0.3"/>
    <row r="300" s="70" customFormat="1" x14ac:dyDescent="0.3"/>
    <row r="301" s="70" customFormat="1" x14ac:dyDescent="0.3"/>
    <row r="302" s="70" customFormat="1" x14ac:dyDescent="0.3"/>
    <row r="303" s="70" customFormat="1" x14ac:dyDescent="0.3"/>
    <row r="304" s="70" customFormat="1" x14ac:dyDescent="0.3"/>
    <row r="305" s="70" customFormat="1" x14ac:dyDescent="0.3"/>
    <row r="306" s="70" customFormat="1" x14ac:dyDescent="0.3"/>
    <row r="307" s="70" customFormat="1" x14ac:dyDescent="0.3"/>
    <row r="308" s="70" customFormat="1" x14ac:dyDescent="0.3"/>
    <row r="309" s="70" customFormat="1" x14ac:dyDescent="0.3"/>
    <row r="310" s="70" customFormat="1" x14ac:dyDescent="0.3"/>
    <row r="311" s="70" customFormat="1" x14ac:dyDescent="0.3"/>
    <row r="312" s="70" customFormat="1" x14ac:dyDescent="0.3"/>
    <row r="313" s="70" customFormat="1" x14ac:dyDescent="0.3"/>
    <row r="314" s="70" customFormat="1" x14ac:dyDescent="0.3"/>
    <row r="315" s="70" customFormat="1" x14ac:dyDescent="0.3"/>
    <row r="316" s="70" customFormat="1" x14ac:dyDescent="0.3"/>
    <row r="317" s="70" customFormat="1" x14ac:dyDescent="0.3"/>
    <row r="318" s="70" customFormat="1" x14ac:dyDescent="0.3"/>
    <row r="319" s="70" customFormat="1" x14ac:dyDescent="0.3"/>
    <row r="320" s="70" customFormat="1" x14ac:dyDescent="0.3"/>
    <row r="321" s="70" customFormat="1" x14ac:dyDescent="0.3"/>
    <row r="322" s="70" customFormat="1" x14ac:dyDescent="0.3"/>
    <row r="323" s="70" customFormat="1" x14ac:dyDescent="0.3"/>
    <row r="324" s="70" customFormat="1" x14ac:dyDescent="0.3"/>
    <row r="325" s="70" customFormat="1" x14ac:dyDescent="0.3"/>
    <row r="326" s="70" customFormat="1" x14ac:dyDescent="0.3"/>
    <row r="327" s="70" customFormat="1" x14ac:dyDescent="0.3"/>
    <row r="328" s="70" customFormat="1" x14ac:dyDescent="0.3"/>
    <row r="329" s="70" customFormat="1" x14ac:dyDescent="0.3"/>
  </sheetData>
  <hyperlinks>
    <hyperlink ref="C16" r:id="rId1" xr:uid="{523C6429-8480-447E-91B7-F0A202240F48}"/>
  </hyperlinks>
  <pageMargins left="0.7" right="0.7" top="0.75" bottom="0.75" header="0.3" footer="0.3"/>
  <pageSetup orientation="portrait" horizontalDpi="360" verticalDpi="36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E6D8B-7582-4686-B09F-2E5B4585DBC1}">
  <dimension ref="B2:BK51"/>
  <sheetViews>
    <sheetView showGridLines="0" zoomScale="70" zoomScaleNormal="70" workbookViewId="0">
      <selection activeCell="D36" sqref="D36"/>
    </sheetView>
  </sheetViews>
  <sheetFormatPr defaultRowHeight="14.4" x14ac:dyDescent="0.3"/>
  <cols>
    <col min="2" max="2" width="34.44140625" bestFit="1" customWidth="1"/>
    <col min="3" max="3" width="49.6640625" bestFit="1" customWidth="1"/>
    <col min="4" max="4" width="51.5546875" bestFit="1" customWidth="1"/>
    <col min="5" max="5" width="53.109375" bestFit="1" customWidth="1"/>
    <col min="39" max="41" width="53.109375" bestFit="1" customWidth="1"/>
  </cols>
  <sheetData>
    <row r="2" spans="2:28" ht="15" thickBot="1" x14ac:dyDescent="0.35"/>
    <row r="3" spans="2:28" ht="29.4" thickBot="1" x14ac:dyDescent="0.35">
      <c r="B3" s="112" t="s">
        <v>0</v>
      </c>
      <c r="C3" s="113" t="s">
        <v>207</v>
      </c>
      <c r="D3" s="114" t="s">
        <v>161</v>
      </c>
      <c r="E3" s="115" t="s">
        <v>160</v>
      </c>
      <c r="K3" s="296" t="s">
        <v>388</v>
      </c>
      <c r="L3" s="296"/>
      <c r="M3" s="296"/>
      <c r="N3" s="296"/>
      <c r="O3" s="296"/>
      <c r="P3" s="296"/>
      <c r="Q3" s="296"/>
      <c r="R3" s="296"/>
      <c r="S3" s="296"/>
      <c r="T3" s="296"/>
      <c r="U3" s="296"/>
      <c r="V3" s="296"/>
      <c r="W3" s="296"/>
      <c r="X3" s="296"/>
      <c r="Y3" s="296"/>
      <c r="Z3" s="296"/>
      <c r="AA3" s="296"/>
      <c r="AB3" s="296"/>
    </row>
    <row r="4" spans="2:28" x14ac:dyDescent="0.3">
      <c r="B4" s="116" t="s">
        <v>121</v>
      </c>
      <c r="C4" s="117">
        <v>0.95</v>
      </c>
      <c r="D4" s="117">
        <v>5.0000000000000044E-2</v>
      </c>
      <c r="E4" s="124">
        <v>0.43</v>
      </c>
    </row>
    <row r="5" spans="2:28" x14ac:dyDescent="0.3">
      <c r="B5" s="118" t="s">
        <v>58</v>
      </c>
      <c r="C5" s="119">
        <v>0.84</v>
      </c>
      <c r="D5" s="119">
        <v>0.16000000000000003</v>
      </c>
      <c r="E5" s="120">
        <v>0.41</v>
      </c>
    </row>
    <row r="6" spans="2:28" x14ac:dyDescent="0.3">
      <c r="B6" s="118" t="s">
        <v>53</v>
      </c>
      <c r="C6" s="119">
        <v>0.71</v>
      </c>
      <c r="D6" s="119">
        <v>0.29000000000000004</v>
      </c>
      <c r="E6" s="120">
        <v>0.43</v>
      </c>
    </row>
    <row r="7" spans="2:28" x14ac:dyDescent="0.3">
      <c r="B7" s="118" t="s">
        <v>47</v>
      </c>
      <c r="C7" s="119">
        <v>0.69</v>
      </c>
      <c r="D7" s="119">
        <v>0.31000000000000005</v>
      </c>
      <c r="E7" s="120">
        <v>0.26</v>
      </c>
    </row>
    <row r="8" spans="2:28" x14ac:dyDescent="0.3">
      <c r="B8" s="118" t="s">
        <v>52</v>
      </c>
      <c r="C8" s="119">
        <v>0.68</v>
      </c>
      <c r="D8" s="119">
        <v>0.31999999999999995</v>
      </c>
      <c r="E8" s="120">
        <v>0.49</v>
      </c>
    </row>
    <row r="9" spans="2:28" x14ac:dyDescent="0.3">
      <c r="B9" s="118" t="s">
        <v>62</v>
      </c>
      <c r="C9" s="119">
        <v>0.68</v>
      </c>
      <c r="D9" s="119">
        <v>0.31999999999999995</v>
      </c>
      <c r="E9" s="120">
        <v>0.34</v>
      </c>
    </row>
    <row r="10" spans="2:28" x14ac:dyDescent="0.3">
      <c r="B10" s="118" t="s">
        <v>66</v>
      </c>
      <c r="C10" s="119">
        <v>0.67</v>
      </c>
      <c r="D10" s="119">
        <v>0.32999999999999996</v>
      </c>
      <c r="E10" s="120">
        <v>0.44</v>
      </c>
    </row>
    <row r="11" spans="2:28" x14ac:dyDescent="0.3">
      <c r="B11" s="118" t="s">
        <v>126</v>
      </c>
      <c r="C11" s="119">
        <v>0.65</v>
      </c>
      <c r="D11" s="119">
        <v>0.35</v>
      </c>
      <c r="E11" s="120">
        <v>0.06</v>
      </c>
    </row>
    <row r="12" spans="2:28" x14ac:dyDescent="0.3">
      <c r="B12" s="118" t="s">
        <v>127</v>
      </c>
      <c r="C12" s="119">
        <v>0.64</v>
      </c>
      <c r="D12" s="119">
        <v>0.36</v>
      </c>
      <c r="E12" s="120">
        <v>0.02</v>
      </c>
    </row>
    <row r="13" spans="2:28" x14ac:dyDescent="0.3">
      <c r="B13" s="118" t="s">
        <v>125</v>
      </c>
      <c r="C13" s="119">
        <v>0.62</v>
      </c>
      <c r="D13" s="119">
        <v>0.38</v>
      </c>
      <c r="E13" s="120">
        <v>0</v>
      </c>
    </row>
    <row r="14" spans="2:28" x14ac:dyDescent="0.3">
      <c r="B14" s="118" t="s">
        <v>76</v>
      </c>
      <c r="C14" s="119">
        <v>0.61</v>
      </c>
      <c r="D14" s="119">
        <v>0.39</v>
      </c>
      <c r="E14" s="120">
        <v>0.16</v>
      </c>
    </row>
    <row r="15" spans="2:28" x14ac:dyDescent="0.3">
      <c r="B15" s="118" t="s">
        <v>128</v>
      </c>
      <c r="C15" s="119">
        <v>0.6</v>
      </c>
      <c r="D15" s="119">
        <v>0.4</v>
      </c>
      <c r="E15" s="120">
        <v>0.13</v>
      </c>
    </row>
    <row r="16" spans="2:28" x14ac:dyDescent="0.3">
      <c r="B16" s="118" t="s">
        <v>44</v>
      </c>
      <c r="C16" s="119">
        <v>0.59</v>
      </c>
      <c r="D16" s="119">
        <v>0.41</v>
      </c>
      <c r="E16" s="120">
        <v>0.46</v>
      </c>
    </row>
    <row r="17" spans="2:63" x14ac:dyDescent="0.3">
      <c r="B17" s="118" t="s">
        <v>50</v>
      </c>
      <c r="C17" s="119">
        <v>0.57999999999999996</v>
      </c>
      <c r="D17" s="119">
        <v>0.42000000000000004</v>
      </c>
      <c r="E17" s="120">
        <v>0.52</v>
      </c>
    </row>
    <row r="18" spans="2:63" x14ac:dyDescent="0.3">
      <c r="B18" s="118" t="s">
        <v>124</v>
      </c>
      <c r="C18" s="119">
        <v>0.56000000000000005</v>
      </c>
      <c r="D18" s="119">
        <v>0.43999999999999995</v>
      </c>
      <c r="E18" s="120">
        <v>0.21</v>
      </c>
    </row>
    <row r="19" spans="2:63" x14ac:dyDescent="0.3">
      <c r="B19" s="118" t="s">
        <v>59</v>
      </c>
      <c r="C19" s="119">
        <v>0.54</v>
      </c>
      <c r="D19" s="119">
        <v>0.46</v>
      </c>
      <c r="E19" s="120">
        <v>0.22</v>
      </c>
    </row>
    <row r="20" spans="2:63" x14ac:dyDescent="0.3">
      <c r="B20" s="118" t="s">
        <v>46</v>
      </c>
      <c r="C20" s="119">
        <v>0.53</v>
      </c>
      <c r="D20" s="119">
        <v>0.47</v>
      </c>
      <c r="E20" s="120">
        <v>0.17</v>
      </c>
      <c r="AV20" s="44"/>
    </row>
    <row r="21" spans="2:63" x14ac:dyDescent="0.3">
      <c r="B21" s="118" t="s">
        <v>122</v>
      </c>
      <c r="C21" s="119">
        <v>0.48</v>
      </c>
      <c r="D21" s="119">
        <v>0.52</v>
      </c>
      <c r="E21" s="120">
        <v>0.28999999999999998</v>
      </c>
    </row>
    <row r="22" spans="2:63" x14ac:dyDescent="0.3">
      <c r="B22" s="118" t="s">
        <v>45</v>
      </c>
      <c r="C22" s="119">
        <v>0.47</v>
      </c>
      <c r="D22" s="119">
        <v>0.53</v>
      </c>
      <c r="E22" s="120">
        <v>0.34</v>
      </c>
    </row>
    <row r="23" spans="2:63" x14ac:dyDescent="0.3">
      <c r="B23" s="118" t="s">
        <v>120</v>
      </c>
      <c r="C23" s="119">
        <v>0.42</v>
      </c>
      <c r="D23" s="119">
        <v>0.58000000000000007</v>
      </c>
      <c r="E23" s="120">
        <v>0.06</v>
      </c>
    </row>
    <row r="24" spans="2:63" x14ac:dyDescent="0.3">
      <c r="B24" s="118" t="s">
        <v>131</v>
      </c>
      <c r="C24" s="119">
        <v>0.39</v>
      </c>
      <c r="D24" s="119">
        <v>0.61</v>
      </c>
      <c r="E24" s="120">
        <v>0.3</v>
      </c>
    </row>
    <row r="25" spans="2:63" x14ac:dyDescent="0.3">
      <c r="B25" s="118" t="s">
        <v>71</v>
      </c>
      <c r="C25" s="119">
        <v>0.31</v>
      </c>
      <c r="D25" s="119">
        <v>0.69</v>
      </c>
      <c r="E25" s="120">
        <v>0.23</v>
      </c>
      <c r="AV25" s="294"/>
      <c r="AW25" s="295"/>
      <c r="AX25" s="295"/>
      <c r="AY25" s="295"/>
      <c r="AZ25" s="295"/>
      <c r="BA25" s="295"/>
      <c r="BB25" s="295"/>
      <c r="BC25" s="295"/>
      <c r="BD25" s="295"/>
      <c r="BE25" s="295"/>
      <c r="BF25" s="295"/>
      <c r="BG25" s="295"/>
      <c r="BH25" s="295"/>
      <c r="BI25" s="295"/>
      <c r="BJ25" s="295"/>
      <c r="BK25" s="295"/>
    </row>
    <row r="26" spans="2:63" x14ac:dyDescent="0.3">
      <c r="B26" s="118" t="s">
        <v>41</v>
      </c>
      <c r="C26" s="119">
        <v>0.17</v>
      </c>
      <c r="D26" s="119">
        <v>0.83</v>
      </c>
      <c r="E26" s="120">
        <v>0.16</v>
      </c>
      <c r="AV26" s="295"/>
      <c r="AW26" s="295"/>
      <c r="AX26" s="295"/>
      <c r="AY26" s="295"/>
      <c r="AZ26" s="295"/>
      <c r="BA26" s="295"/>
      <c r="BB26" s="295"/>
      <c r="BC26" s="295"/>
      <c r="BD26" s="295"/>
      <c r="BE26" s="295"/>
      <c r="BF26" s="295"/>
      <c r="BG26" s="295"/>
      <c r="BH26" s="295"/>
      <c r="BI26" s="295"/>
      <c r="BJ26" s="295"/>
      <c r="BK26" s="295"/>
    </row>
    <row r="27" spans="2:63" x14ac:dyDescent="0.3">
      <c r="B27" s="118" t="s">
        <v>123</v>
      </c>
      <c r="C27" s="119">
        <v>0.13</v>
      </c>
      <c r="D27" s="119">
        <v>0.87</v>
      </c>
      <c r="E27" s="120">
        <v>0</v>
      </c>
      <c r="AV27" s="295"/>
      <c r="AW27" s="295"/>
      <c r="AX27" s="295"/>
      <c r="AY27" s="295"/>
      <c r="AZ27" s="295"/>
      <c r="BA27" s="295"/>
      <c r="BB27" s="295"/>
      <c r="BC27" s="295"/>
      <c r="BD27" s="295"/>
      <c r="BE27" s="295"/>
      <c r="BF27" s="295"/>
      <c r="BG27" s="295"/>
      <c r="BH27" s="295"/>
      <c r="BI27" s="295"/>
      <c r="BJ27" s="295"/>
      <c r="BK27" s="295"/>
    </row>
    <row r="28" spans="2:63" ht="15" thickBot="1" x14ac:dyDescent="0.35">
      <c r="B28" s="121" t="s">
        <v>148</v>
      </c>
      <c r="C28" s="122">
        <v>0.01</v>
      </c>
      <c r="D28" s="122">
        <v>0.99</v>
      </c>
      <c r="E28" s="123">
        <v>0.18</v>
      </c>
      <c r="AV28" s="295"/>
      <c r="AW28" s="295"/>
      <c r="AX28" s="295"/>
      <c r="AY28" s="295"/>
      <c r="AZ28" s="295"/>
      <c r="BA28" s="295"/>
      <c r="BB28" s="295"/>
      <c r="BC28" s="295"/>
      <c r="BD28" s="295"/>
      <c r="BE28" s="295"/>
      <c r="BF28" s="295"/>
      <c r="BG28" s="295"/>
      <c r="BH28" s="295"/>
      <c r="BI28" s="295"/>
      <c r="BJ28" s="295"/>
      <c r="BK28" s="295"/>
    </row>
    <row r="29" spans="2:63" x14ac:dyDescent="0.3">
      <c r="AV29" s="295"/>
      <c r="AW29" s="295"/>
      <c r="AX29" s="295"/>
      <c r="AY29" s="295"/>
      <c r="AZ29" s="295"/>
      <c r="BA29" s="295"/>
      <c r="BB29" s="295"/>
      <c r="BC29" s="295"/>
      <c r="BD29" s="295"/>
      <c r="BE29" s="295"/>
      <c r="BF29" s="295"/>
      <c r="BG29" s="295"/>
      <c r="BH29" s="295"/>
      <c r="BI29" s="295"/>
      <c r="BJ29" s="295"/>
      <c r="BK29" s="295"/>
    </row>
    <row r="30" spans="2:63" x14ac:dyDescent="0.3">
      <c r="AV30" s="295"/>
      <c r="AW30" s="295"/>
      <c r="AX30" s="295"/>
      <c r="AY30" s="295"/>
      <c r="AZ30" s="295"/>
      <c r="BA30" s="295"/>
      <c r="BB30" s="295"/>
      <c r="BC30" s="295"/>
      <c r="BD30" s="295"/>
      <c r="BE30" s="295"/>
      <c r="BF30" s="295"/>
      <c r="BG30" s="295"/>
      <c r="BH30" s="295"/>
      <c r="BI30" s="295"/>
      <c r="BJ30" s="295"/>
      <c r="BK30" s="295"/>
    </row>
    <row r="31" spans="2:63" x14ac:dyDescent="0.3">
      <c r="AV31" s="295"/>
      <c r="AW31" s="295"/>
      <c r="AX31" s="295"/>
      <c r="AY31" s="295"/>
      <c r="AZ31" s="295"/>
      <c r="BA31" s="295"/>
      <c r="BB31" s="295"/>
      <c r="BC31" s="295"/>
      <c r="BD31" s="295"/>
      <c r="BE31" s="295"/>
      <c r="BF31" s="295"/>
      <c r="BG31" s="295"/>
      <c r="BH31" s="295"/>
      <c r="BI31" s="295"/>
      <c r="BJ31" s="295"/>
      <c r="BK31" s="295"/>
    </row>
    <row r="32" spans="2:63" x14ac:dyDescent="0.3">
      <c r="AV32" s="295"/>
      <c r="AW32" s="295"/>
      <c r="AX32" s="295"/>
      <c r="AY32" s="295"/>
      <c r="AZ32" s="295"/>
      <c r="BA32" s="295"/>
      <c r="BB32" s="295"/>
      <c r="BC32" s="295"/>
      <c r="BD32" s="295"/>
      <c r="BE32" s="295"/>
      <c r="BF32" s="295"/>
      <c r="BG32" s="295"/>
      <c r="BH32" s="295"/>
      <c r="BI32" s="295"/>
      <c r="BJ32" s="295"/>
      <c r="BK32" s="295"/>
    </row>
    <row r="33" spans="48:63" x14ac:dyDescent="0.3">
      <c r="AV33" s="295"/>
      <c r="AW33" s="295"/>
      <c r="AX33" s="295"/>
      <c r="AY33" s="295"/>
      <c r="AZ33" s="295"/>
      <c r="BA33" s="295"/>
      <c r="BB33" s="295"/>
      <c r="BC33" s="295"/>
      <c r="BD33" s="295"/>
      <c r="BE33" s="295"/>
      <c r="BF33" s="295"/>
      <c r="BG33" s="295"/>
      <c r="BH33" s="295"/>
      <c r="BI33" s="295"/>
      <c r="BJ33" s="295"/>
      <c r="BK33" s="295"/>
    </row>
    <row r="51" spans="11:11" x14ac:dyDescent="0.3">
      <c r="K51" s="110" t="s">
        <v>389</v>
      </c>
    </row>
  </sheetData>
  <mergeCells count="2">
    <mergeCell ref="AV25:BK33"/>
    <mergeCell ref="K3:AB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8D836-64C3-4951-B2E1-56224CCF9A85}">
  <sheetPr codeName="Sheet8"/>
  <dimension ref="B2:F80"/>
  <sheetViews>
    <sheetView showGridLines="0" zoomScale="70" zoomScaleNormal="70" workbookViewId="0">
      <selection sqref="A1:A1048576"/>
    </sheetView>
  </sheetViews>
  <sheetFormatPr defaultRowHeight="14.4" x14ac:dyDescent="0.3"/>
  <cols>
    <col min="2" max="2" width="9.88671875" customWidth="1"/>
    <col min="3" max="3" width="30.6640625" style="45" customWidth="1"/>
    <col min="4" max="4" width="28.109375" customWidth="1"/>
    <col min="5" max="5" width="33.33203125" customWidth="1"/>
    <col min="6" max="6" width="25.33203125" style="46" customWidth="1"/>
  </cols>
  <sheetData>
    <row r="2" spans="2:6" x14ac:dyDescent="0.3">
      <c r="B2" s="298" t="s">
        <v>258</v>
      </c>
      <c r="C2" s="298"/>
      <c r="D2" s="298"/>
      <c r="E2" s="298"/>
      <c r="F2" s="298"/>
    </row>
    <row r="3" spans="2:6" x14ac:dyDescent="0.3">
      <c r="B3" s="298"/>
      <c r="C3" s="298"/>
      <c r="D3" s="298"/>
      <c r="E3" s="298"/>
      <c r="F3" s="298"/>
    </row>
    <row r="4" spans="2:6" ht="15" thickBot="1" x14ac:dyDescent="0.35"/>
    <row r="5" spans="2:6" ht="76.5" customHeight="1" thickBot="1" x14ac:dyDescent="0.35">
      <c r="B5" s="50" t="s">
        <v>159</v>
      </c>
      <c r="C5" s="51" t="s">
        <v>0</v>
      </c>
      <c r="D5" s="47" t="s">
        <v>162</v>
      </c>
      <c r="E5" s="48" t="s">
        <v>165</v>
      </c>
      <c r="F5" s="49" t="s">
        <v>164</v>
      </c>
    </row>
    <row r="6" spans="2:6" ht="15" customHeight="1" x14ac:dyDescent="0.3">
      <c r="B6" s="52">
        <v>1</v>
      </c>
      <c r="C6" s="66" t="s">
        <v>83</v>
      </c>
      <c r="D6" s="53" t="s">
        <v>166</v>
      </c>
      <c r="E6" s="60" t="s">
        <v>167</v>
      </c>
      <c r="F6" s="61" t="s">
        <v>168</v>
      </c>
    </row>
    <row r="7" spans="2:6" ht="15" customHeight="1" x14ac:dyDescent="0.3">
      <c r="B7" s="54">
        <v>1</v>
      </c>
      <c r="C7" s="67" t="s">
        <v>80</v>
      </c>
      <c r="D7" s="55" t="s">
        <v>166</v>
      </c>
      <c r="E7" s="62" t="s">
        <v>167</v>
      </c>
      <c r="F7" s="63" t="s">
        <v>168</v>
      </c>
    </row>
    <row r="8" spans="2:6" ht="15" customHeight="1" x14ac:dyDescent="0.3">
      <c r="B8" s="56">
        <v>1</v>
      </c>
      <c r="C8" s="68" t="s">
        <v>88</v>
      </c>
      <c r="D8" s="57" t="s">
        <v>166</v>
      </c>
      <c r="E8" s="57" t="s">
        <v>167</v>
      </c>
      <c r="F8" s="64" t="s">
        <v>168</v>
      </c>
    </row>
    <row r="9" spans="2:6" ht="15" customHeight="1" x14ac:dyDescent="0.3">
      <c r="B9" s="54">
        <v>1</v>
      </c>
      <c r="C9" s="67" t="s">
        <v>41</v>
      </c>
      <c r="D9" s="55" t="s">
        <v>168</v>
      </c>
      <c r="E9" s="55" t="s">
        <v>169</v>
      </c>
      <c r="F9" s="63" t="s">
        <v>168</v>
      </c>
    </row>
    <row r="10" spans="2:6" ht="15" customHeight="1" x14ac:dyDescent="0.3">
      <c r="B10" s="56">
        <v>1</v>
      </c>
      <c r="C10" s="68" t="s">
        <v>72</v>
      </c>
      <c r="D10" s="57" t="s">
        <v>170</v>
      </c>
      <c r="E10" s="57" t="s">
        <v>171</v>
      </c>
      <c r="F10" s="64" t="s">
        <v>172</v>
      </c>
    </row>
    <row r="11" spans="2:6" ht="15" customHeight="1" x14ac:dyDescent="0.3">
      <c r="B11" s="54">
        <v>1</v>
      </c>
      <c r="C11" s="67" t="s">
        <v>87</v>
      </c>
      <c r="D11" s="55" t="s">
        <v>168</v>
      </c>
      <c r="E11" s="55" t="s">
        <v>169</v>
      </c>
      <c r="F11" s="63" t="s">
        <v>172</v>
      </c>
    </row>
    <row r="12" spans="2:6" ht="15" customHeight="1" x14ac:dyDescent="0.3">
      <c r="B12" s="56">
        <v>1</v>
      </c>
      <c r="C12" s="68" t="s">
        <v>70</v>
      </c>
      <c r="D12" s="57" t="s">
        <v>173</v>
      </c>
      <c r="E12" s="57" t="s">
        <v>174</v>
      </c>
      <c r="F12" s="64" t="s">
        <v>173</v>
      </c>
    </row>
    <row r="13" spans="2:6" ht="15" customHeight="1" x14ac:dyDescent="0.3">
      <c r="B13" s="54">
        <v>1</v>
      </c>
      <c r="C13" s="67" t="s">
        <v>92</v>
      </c>
      <c r="D13" s="55" t="s">
        <v>170</v>
      </c>
      <c r="E13" s="55" t="s">
        <v>171</v>
      </c>
      <c r="F13" s="63" t="s">
        <v>166</v>
      </c>
    </row>
    <row r="14" spans="2:6" ht="15" customHeight="1" x14ac:dyDescent="0.3">
      <c r="B14" s="56">
        <v>1</v>
      </c>
      <c r="C14" s="68" t="s">
        <v>55</v>
      </c>
      <c r="D14" s="57" t="s">
        <v>170</v>
      </c>
      <c r="E14" s="57" t="s">
        <v>171</v>
      </c>
      <c r="F14" s="64" t="s">
        <v>175</v>
      </c>
    </row>
    <row r="15" spans="2:6" ht="15" customHeight="1" x14ac:dyDescent="0.3">
      <c r="B15" s="54">
        <v>1</v>
      </c>
      <c r="C15" s="67" t="s">
        <v>91</v>
      </c>
      <c r="D15" s="55" t="s">
        <v>166</v>
      </c>
      <c r="E15" s="55" t="s">
        <v>167</v>
      </c>
      <c r="F15" s="63" t="s">
        <v>170</v>
      </c>
    </row>
    <row r="16" spans="2:6" ht="15" customHeight="1" x14ac:dyDescent="0.3">
      <c r="B16" s="56">
        <v>1</v>
      </c>
      <c r="C16" s="68" t="s">
        <v>81</v>
      </c>
      <c r="D16" s="57" t="s">
        <v>168</v>
      </c>
      <c r="E16" s="57" t="s">
        <v>169</v>
      </c>
      <c r="F16" s="64" t="s">
        <v>170</v>
      </c>
    </row>
    <row r="17" spans="2:6" ht="15" customHeight="1" x14ac:dyDescent="0.3">
      <c r="B17" s="54">
        <v>1</v>
      </c>
      <c r="C17" s="67" t="s">
        <v>73</v>
      </c>
      <c r="D17" s="55" t="s">
        <v>166</v>
      </c>
      <c r="E17" s="55" t="s">
        <v>167</v>
      </c>
      <c r="F17" s="63" t="s">
        <v>175</v>
      </c>
    </row>
    <row r="18" spans="2:6" ht="15" customHeight="1" x14ac:dyDescent="0.3">
      <c r="B18" s="56">
        <v>1</v>
      </c>
      <c r="C18" s="68" t="s">
        <v>93</v>
      </c>
      <c r="D18" s="57" t="s">
        <v>166</v>
      </c>
      <c r="E18" s="57" t="s">
        <v>167</v>
      </c>
      <c r="F18" s="64" t="s">
        <v>166</v>
      </c>
    </row>
    <row r="19" spans="2:6" ht="15" customHeight="1" x14ac:dyDescent="0.3">
      <c r="B19" s="54">
        <v>1</v>
      </c>
      <c r="C19" s="67" t="s">
        <v>71</v>
      </c>
      <c r="D19" s="55" t="s">
        <v>170</v>
      </c>
      <c r="E19" s="55" t="s">
        <v>171</v>
      </c>
      <c r="F19" s="63" t="s">
        <v>173</v>
      </c>
    </row>
    <row r="20" spans="2:6" ht="15" customHeight="1" x14ac:dyDescent="0.3">
      <c r="B20" s="56">
        <v>1</v>
      </c>
      <c r="C20" s="68" t="s">
        <v>123</v>
      </c>
      <c r="D20" s="57" t="s">
        <v>168</v>
      </c>
      <c r="E20" s="57" t="s">
        <v>169</v>
      </c>
      <c r="F20" s="64" t="s">
        <v>166</v>
      </c>
    </row>
    <row r="21" spans="2:6" ht="15" customHeight="1" thickBot="1" x14ac:dyDescent="0.35">
      <c r="B21" s="58">
        <v>1</v>
      </c>
      <c r="C21" s="69" t="s">
        <v>148</v>
      </c>
      <c r="D21" s="59" t="s">
        <v>166</v>
      </c>
      <c r="E21" s="59" t="s">
        <v>167</v>
      </c>
      <c r="F21" s="65" t="s">
        <v>168</v>
      </c>
    </row>
    <row r="22" spans="2:6" ht="15" customHeight="1" x14ac:dyDescent="0.3">
      <c r="B22" s="52">
        <v>2</v>
      </c>
      <c r="C22" s="66" t="s">
        <v>65</v>
      </c>
      <c r="D22" s="53" t="s">
        <v>170</v>
      </c>
      <c r="E22" s="53" t="s">
        <v>171</v>
      </c>
      <c r="F22" s="61" t="s">
        <v>176</v>
      </c>
    </row>
    <row r="23" spans="2:6" ht="15" customHeight="1" x14ac:dyDescent="0.3">
      <c r="B23" s="54">
        <v>2</v>
      </c>
      <c r="C23" s="67" t="s">
        <v>96</v>
      </c>
      <c r="D23" s="55" t="s">
        <v>172</v>
      </c>
      <c r="E23" s="55" t="s">
        <v>176</v>
      </c>
      <c r="F23" s="63" t="s">
        <v>166</v>
      </c>
    </row>
    <row r="24" spans="2:6" ht="15" customHeight="1" x14ac:dyDescent="0.3">
      <c r="B24" s="56">
        <v>2</v>
      </c>
      <c r="C24" s="68" t="s">
        <v>124</v>
      </c>
      <c r="D24" s="57" t="s">
        <v>176</v>
      </c>
      <c r="E24" s="57" t="s">
        <v>172</v>
      </c>
      <c r="F24" s="64" t="s">
        <v>173</v>
      </c>
    </row>
    <row r="25" spans="2:6" ht="15" customHeight="1" x14ac:dyDescent="0.3">
      <c r="B25" s="54">
        <v>2</v>
      </c>
      <c r="C25" s="67" t="s">
        <v>57</v>
      </c>
      <c r="D25" s="55" t="s">
        <v>172</v>
      </c>
      <c r="E25" s="55" t="s">
        <v>176</v>
      </c>
      <c r="F25" s="63" t="s">
        <v>173</v>
      </c>
    </row>
    <row r="26" spans="2:6" ht="15" customHeight="1" x14ac:dyDescent="0.3">
      <c r="B26" s="56">
        <v>2</v>
      </c>
      <c r="C26" s="68" t="s">
        <v>46</v>
      </c>
      <c r="D26" s="57" t="s">
        <v>176</v>
      </c>
      <c r="E26" s="57" t="s">
        <v>172</v>
      </c>
      <c r="F26" s="64" t="s">
        <v>168</v>
      </c>
    </row>
    <row r="27" spans="2:6" ht="15" customHeight="1" x14ac:dyDescent="0.3">
      <c r="B27" s="54">
        <v>2</v>
      </c>
      <c r="C27" s="67" t="s">
        <v>94</v>
      </c>
      <c r="D27" s="55" t="s">
        <v>172</v>
      </c>
      <c r="E27" s="55" t="s">
        <v>176</v>
      </c>
      <c r="F27" s="63" t="s">
        <v>168</v>
      </c>
    </row>
    <row r="28" spans="2:6" ht="15" customHeight="1" x14ac:dyDescent="0.3">
      <c r="B28" s="56">
        <v>2</v>
      </c>
      <c r="C28" s="68" t="s">
        <v>130</v>
      </c>
      <c r="D28" s="57" t="s">
        <v>172</v>
      </c>
      <c r="E28" s="57" t="s">
        <v>176</v>
      </c>
      <c r="F28" s="64" t="s">
        <v>166</v>
      </c>
    </row>
    <row r="29" spans="2:6" ht="15" customHeight="1" x14ac:dyDescent="0.3">
      <c r="B29" s="54">
        <v>2</v>
      </c>
      <c r="C29" s="67" t="s">
        <v>45</v>
      </c>
      <c r="D29" s="55" t="s">
        <v>172</v>
      </c>
      <c r="E29" s="55" t="s">
        <v>176</v>
      </c>
      <c r="F29" s="63" t="s">
        <v>170</v>
      </c>
    </row>
    <row r="30" spans="2:6" ht="15" customHeight="1" x14ac:dyDescent="0.3">
      <c r="B30" s="56">
        <v>2</v>
      </c>
      <c r="C30" s="68" t="s">
        <v>61</v>
      </c>
      <c r="D30" s="57" t="s">
        <v>170</v>
      </c>
      <c r="E30" s="57" t="s">
        <v>171</v>
      </c>
      <c r="F30" s="64" t="s">
        <v>168</v>
      </c>
    </row>
    <row r="31" spans="2:6" ht="15" customHeight="1" x14ac:dyDescent="0.3">
      <c r="B31" s="54">
        <v>2</v>
      </c>
      <c r="C31" s="67" t="s">
        <v>84</v>
      </c>
      <c r="D31" s="55" t="s">
        <v>176</v>
      </c>
      <c r="E31" s="55" t="s">
        <v>172</v>
      </c>
      <c r="F31" s="63" t="s">
        <v>166</v>
      </c>
    </row>
    <row r="32" spans="2:6" ht="15" customHeight="1" x14ac:dyDescent="0.3">
      <c r="B32" s="56">
        <v>2</v>
      </c>
      <c r="C32" s="68" t="s">
        <v>131</v>
      </c>
      <c r="D32" s="57" t="s">
        <v>170</v>
      </c>
      <c r="E32" s="57" t="s">
        <v>171</v>
      </c>
      <c r="F32" s="64" t="s">
        <v>173</v>
      </c>
    </row>
    <row r="33" spans="2:6" ht="15" customHeight="1" x14ac:dyDescent="0.3">
      <c r="B33" s="54">
        <v>2</v>
      </c>
      <c r="C33" s="67" t="s">
        <v>75</v>
      </c>
      <c r="D33" s="55" t="s">
        <v>176</v>
      </c>
      <c r="E33" s="55" t="s">
        <v>172</v>
      </c>
      <c r="F33" s="63" t="s">
        <v>174</v>
      </c>
    </row>
    <row r="34" spans="2:6" ht="15" customHeight="1" x14ac:dyDescent="0.3">
      <c r="B34" s="56">
        <v>2</v>
      </c>
      <c r="C34" s="68" t="s">
        <v>59</v>
      </c>
      <c r="D34" s="57" t="s">
        <v>176</v>
      </c>
      <c r="E34" s="57" t="s">
        <v>172</v>
      </c>
      <c r="F34" s="64" t="s">
        <v>173</v>
      </c>
    </row>
    <row r="35" spans="2:6" ht="15" customHeight="1" x14ac:dyDescent="0.3">
      <c r="B35" s="54">
        <v>2</v>
      </c>
      <c r="C35" s="67" t="s">
        <v>43</v>
      </c>
      <c r="D35" s="55" t="s">
        <v>172</v>
      </c>
      <c r="E35" s="55" t="s">
        <v>176</v>
      </c>
      <c r="F35" s="63" t="s">
        <v>171</v>
      </c>
    </row>
    <row r="36" spans="2:6" ht="15" customHeight="1" x14ac:dyDescent="0.3">
      <c r="B36" s="56">
        <v>2</v>
      </c>
      <c r="C36" s="68" t="s">
        <v>85</v>
      </c>
      <c r="D36" s="57" t="s">
        <v>172</v>
      </c>
      <c r="E36" s="57" t="s">
        <v>176</v>
      </c>
      <c r="F36" s="64" t="s">
        <v>173</v>
      </c>
    </row>
    <row r="37" spans="2:6" ht="15" customHeight="1" thickBot="1" x14ac:dyDescent="0.35">
      <c r="B37" s="58">
        <v>2</v>
      </c>
      <c r="C37" s="69" t="s">
        <v>54</v>
      </c>
      <c r="D37" s="59" t="s">
        <v>170</v>
      </c>
      <c r="E37" s="59" t="s">
        <v>171</v>
      </c>
      <c r="F37" s="65" t="s">
        <v>176</v>
      </c>
    </row>
    <row r="38" spans="2:6" ht="15" customHeight="1" x14ac:dyDescent="0.3">
      <c r="B38" s="56">
        <v>3</v>
      </c>
      <c r="C38" s="68" t="s">
        <v>104</v>
      </c>
      <c r="D38" s="57" t="s">
        <v>171</v>
      </c>
      <c r="E38" s="57" t="s">
        <v>170</v>
      </c>
      <c r="F38" s="64" t="s">
        <v>172</v>
      </c>
    </row>
    <row r="39" spans="2:6" ht="15" customHeight="1" x14ac:dyDescent="0.3">
      <c r="B39" s="54">
        <v>3</v>
      </c>
      <c r="C39" s="67" t="s">
        <v>40</v>
      </c>
      <c r="D39" s="55" t="s">
        <v>176</v>
      </c>
      <c r="E39" s="55" t="s">
        <v>172</v>
      </c>
      <c r="F39" s="63" t="s">
        <v>175</v>
      </c>
    </row>
    <row r="40" spans="2:6" ht="15" customHeight="1" x14ac:dyDescent="0.3">
      <c r="B40" s="56">
        <v>3</v>
      </c>
      <c r="C40" s="68" t="s">
        <v>125</v>
      </c>
      <c r="D40" s="57" t="s">
        <v>171</v>
      </c>
      <c r="E40" s="57" t="s">
        <v>170</v>
      </c>
      <c r="F40" s="64" t="s">
        <v>166</v>
      </c>
    </row>
    <row r="41" spans="2:6" ht="15" customHeight="1" x14ac:dyDescent="0.3">
      <c r="B41" s="54">
        <v>3</v>
      </c>
      <c r="C41" s="67" t="s">
        <v>76</v>
      </c>
      <c r="D41" s="55" t="s">
        <v>171</v>
      </c>
      <c r="E41" s="55" t="s">
        <v>170</v>
      </c>
      <c r="F41" s="63" t="s">
        <v>168</v>
      </c>
    </row>
    <row r="42" spans="2:6" ht="15" customHeight="1" x14ac:dyDescent="0.3">
      <c r="B42" s="56">
        <v>3</v>
      </c>
      <c r="C42" s="68" t="s">
        <v>82</v>
      </c>
      <c r="D42" s="57" t="s">
        <v>171</v>
      </c>
      <c r="E42" s="57" t="s">
        <v>170</v>
      </c>
      <c r="F42" s="64" t="s">
        <v>166</v>
      </c>
    </row>
    <row r="43" spans="2:6" ht="15" customHeight="1" x14ac:dyDescent="0.3">
      <c r="B43" s="54">
        <v>3</v>
      </c>
      <c r="C43" s="67" t="s">
        <v>158</v>
      </c>
      <c r="D43" s="55" t="s">
        <v>176</v>
      </c>
      <c r="E43" s="55" t="s">
        <v>170</v>
      </c>
      <c r="F43" s="63" t="s">
        <v>168</v>
      </c>
    </row>
    <row r="44" spans="2:6" ht="15" customHeight="1" x14ac:dyDescent="0.3">
      <c r="B44" s="56">
        <v>3</v>
      </c>
      <c r="C44" s="68" t="s">
        <v>157</v>
      </c>
      <c r="D44" s="57" t="s">
        <v>171</v>
      </c>
      <c r="E44" s="57" t="s">
        <v>170</v>
      </c>
      <c r="F44" s="64" t="s">
        <v>166</v>
      </c>
    </row>
    <row r="45" spans="2:6" ht="15" customHeight="1" x14ac:dyDescent="0.3">
      <c r="B45" s="54">
        <v>3</v>
      </c>
      <c r="C45" s="67" t="s">
        <v>66</v>
      </c>
      <c r="D45" s="55" t="s">
        <v>171</v>
      </c>
      <c r="E45" s="55" t="s">
        <v>170</v>
      </c>
      <c r="F45" s="63" t="s">
        <v>172</v>
      </c>
    </row>
    <row r="46" spans="2:6" ht="15" customHeight="1" x14ac:dyDescent="0.3">
      <c r="B46" s="56">
        <v>3</v>
      </c>
      <c r="C46" s="68" t="s">
        <v>99</v>
      </c>
      <c r="D46" s="57" t="s">
        <v>171</v>
      </c>
      <c r="E46" s="57" t="s">
        <v>170</v>
      </c>
      <c r="F46" s="64" t="s">
        <v>166</v>
      </c>
    </row>
    <row r="47" spans="2:6" ht="15" customHeight="1" x14ac:dyDescent="0.3">
      <c r="B47" s="54">
        <v>3</v>
      </c>
      <c r="C47" s="67" t="s">
        <v>52</v>
      </c>
      <c r="D47" s="55" t="s">
        <v>171</v>
      </c>
      <c r="E47" s="55" t="s">
        <v>170</v>
      </c>
      <c r="F47" s="63" t="s">
        <v>172</v>
      </c>
    </row>
    <row r="48" spans="2:6" ht="15" customHeight="1" x14ac:dyDescent="0.3">
      <c r="B48" s="56">
        <v>3</v>
      </c>
      <c r="C48" s="68" t="s">
        <v>62</v>
      </c>
      <c r="D48" s="57" t="s">
        <v>171</v>
      </c>
      <c r="E48" s="57" t="s">
        <v>170</v>
      </c>
      <c r="F48" s="64" t="s">
        <v>170</v>
      </c>
    </row>
    <row r="49" spans="2:6" ht="15" customHeight="1" x14ac:dyDescent="0.3">
      <c r="B49" s="54">
        <v>3</v>
      </c>
      <c r="C49" s="67" t="s">
        <v>50</v>
      </c>
      <c r="D49" s="55" t="s">
        <v>176</v>
      </c>
      <c r="E49" s="55" t="s">
        <v>172</v>
      </c>
      <c r="F49" s="63" t="s">
        <v>176</v>
      </c>
    </row>
    <row r="50" spans="2:6" ht="15" customHeight="1" x14ac:dyDescent="0.3">
      <c r="B50" s="56">
        <v>3</v>
      </c>
      <c r="C50" s="68" t="s">
        <v>127</v>
      </c>
      <c r="D50" s="57" t="s">
        <v>171</v>
      </c>
      <c r="E50" s="57" t="s">
        <v>170</v>
      </c>
      <c r="F50" s="64" t="s">
        <v>166</v>
      </c>
    </row>
    <row r="51" spans="2:6" ht="15" customHeight="1" x14ac:dyDescent="0.3">
      <c r="B51" s="54">
        <v>3</v>
      </c>
      <c r="C51" s="67" t="s">
        <v>44</v>
      </c>
      <c r="D51" s="55" t="s">
        <v>176</v>
      </c>
      <c r="E51" s="55" t="s">
        <v>172</v>
      </c>
      <c r="F51" s="63" t="s">
        <v>172</v>
      </c>
    </row>
    <row r="52" spans="2:6" ht="15" customHeight="1" x14ac:dyDescent="0.3">
      <c r="B52" s="56">
        <v>3</v>
      </c>
      <c r="C52" s="68" t="s">
        <v>98</v>
      </c>
      <c r="D52" s="57" t="s">
        <v>176</v>
      </c>
      <c r="E52" s="57" t="s">
        <v>172</v>
      </c>
      <c r="F52" s="64" t="s">
        <v>166</v>
      </c>
    </row>
    <row r="53" spans="2:6" ht="15" customHeight="1" thickBot="1" x14ac:dyDescent="0.35">
      <c r="B53" s="54">
        <v>3</v>
      </c>
      <c r="C53" s="67" t="s">
        <v>101</v>
      </c>
      <c r="D53" s="55" t="s">
        <v>176</v>
      </c>
      <c r="E53" s="55" t="s">
        <v>170</v>
      </c>
      <c r="F53" s="63" t="s">
        <v>168</v>
      </c>
    </row>
    <row r="54" spans="2:6" ht="15" customHeight="1" x14ac:dyDescent="0.3">
      <c r="B54" s="52">
        <v>4</v>
      </c>
      <c r="C54" s="66" t="s">
        <v>100</v>
      </c>
      <c r="D54" s="53" t="s">
        <v>174</v>
      </c>
      <c r="E54" s="53" t="s">
        <v>173</v>
      </c>
      <c r="F54" s="61" t="s">
        <v>166</v>
      </c>
    </row>
    <row r="55" spans="2:6" ht="15" customHeight="1" x14ac:dyDescent="0.3">
      <c r="B55" s="54">
        <v>4</v>
      </c>
      <c r="C55" s="67" t="s">
        <v>53</v>
      </c>
      <c r="D55" s="55" t="s">
        <v>174</v>
      </c>
      <c r="E55" s="55" t="s">
        <v>173</v>
      </c>
      <c r="F55" s="63" t="s">
        <v>172</v>
      </c>
    </row>
    <row r="56" spans="2:6" ht="15" customHeight="1" x14ac:dyDescent="0.3">
      <c r="B56" s="56">
        <v>4</v>
      </c>
      <c r="C56" s="68" t="s">
        <v>77</v>
      </c>
      <c r="D56" s="57" t="s">
        <v>174</v>
      </c>
      <c r="E56" s="57" t="s">
        <v>173</v>
      </c>
      <c r="F56" s="64" t="s">
        <v>166</v>
      </c>
    </row>
    <row r="57" spans="2:6" ht="15" customHeight="1" x14ac:dyDescent="0.3">
      <c r="B57" s="54">
        <v>4</v>
      </c>
      <c r="C57" s="67" t="s">
        <v>79</v>
      </c>
      <c r="D57" s="55" t="s">
        <v>167</v>
      </c>
      <c r="E57" s="55" t="s">
        <v>166</v>
      </c>
      <c r="F57" s="63" t="s">
        <v>172</v>
      </c>
    </row>
    <row r="58" spans="2:6" ht="15" customHeight="1" x14ac:dyDescent="0.3">
      <c r="B58" s="56">
        <v>4</v>
      </c>
      <c r="C58" s="68" t="s">
        <v>90</v>
      </c>
      <c r="D58" s="57" t="s">
        <v>174</v>
      </c>
      <c r="E58" s="57" t="s">
        <v>173</v>
      </c>
      <c r="F58" s="64" t="s">
        <v>166</v>
      </c>
    </row>
    <row r="59" spans="2:6" ht="15" customHeight="1" x14ac:dyDescent="0.3">
      <c r="B59" s="54">
        <v>4</v>
      </c>
      <c r="C59" s="67" t="s">
        <v>47</v>
      </c>
      <c r="D59" s="55" t="s">
        <v>171</v>
      </c>
      <c r="E59" s="55" t="s">
        <v>170</v>
      </c>
      <c r="F59" s="63" t="s">
        <v>173</v>
      </c>
    </row>
    <row r="60" spans="2:6" ht="15" customHeight="1" x14ac:dyDescent="0.3">
      <c r="B60" s="56">
        <v>4</v>
      </c>
      <c r="C60" s="68" t="s">
        <v>155</v>
      </c>
      <c r="D60" s="57" t="s">
        <v>174</v>
      </c>
      <c r="E60" s="57" t="s">
        <v>173</v>
      </c>
      <c r="F60" s="64" t="s">
        <v>168</v>
      </c>
    </row>
    <row r="61" spans="2:6" ht="15" customHeight="1" x14ac:dyDescent="0.3">
      <c r="B61" s="54">
        <v>4</v>
      </c>
      <c r="C61" s="67" t="s">
        <v>60</v>
      </c>
      <c r="D61" s="55" t="s">
        <v>167</v>
      </c>
      <c r="E61" s="55" t="s">
        <v>166</v>
      </c>
      <c r="F61" s="63" t="s">
        <v>170</v>
      </c>
    </row>
    <row r="62" spans="2:6" ht="15" customHeight="1" x14ac:dyDescent="0.3">
      <c r="B62" s="56">
        <v>4</v>
      </c>
      <c r="C62" s="68" t="s">
        <v>163</v>
      </c>
      <c r="D62" s="57" t="s">
        <v>171</v>
      </c>
      <c r="E62" s="57" t="s">
        <v>173</v>
      </c>
      <c r="F62" s="64" t="s">
        <v>166</v>
      </c>
    </row>
    <row r="63" spans="2:6" ht="15" customHeight="1" x14ac:dyDescent="0.3">
      <c r="B63" s="54">
        <v>4</v>
      </c>
      <c r="C63" s="67" t="s">
        <v>49</v>
      </c>
      <c r="D63" s="55" t="s">
        <v>169</v>
      </c>
      <c r="E63" s="55" t="s">
        <v>168</v>
      </c>
      <c r="F63" s="63" t="s">
        <v>166</v>
      </c>
    </row>
    <row r="64" spans="2:6" ht="15" customHeight="1" x14ac:dyDescent="0.3">
      <c r="B64" s="56">
        <v>4</v>
      </c>
      <c r="C64" s="68" t="s">
        <v>69</v>
      </c>
      <c r="D64" s="57" t="s">
        <v>167</v>
      </c>
      <c r="E64" s="57" t="s">
        <v>166</v>
      </c>
      <c r="F64" s="64" t="s">
        <v>166</v>
      </c>
    </row>
    <row r="65" spans="2:6" ht="15" customHeight="1" x14ac:dyDescent="0.3">
      <c r="B65" s="54">
        <v>4</v>
      </c>
      <c r="C65" s="67" t="s">
        <v>102</v>
      </c>
      <c r="D65" s="55" t="s">
        <v>167</v>
      </c>
      <c r="E65" s="55" t="s">
        <v>166</v>
      </c>
      <c r="F65" s="63" t="s">
        <v>166</v>
      </c>
    </row>
    <row r="66" spans="2:6" ht="15" customHeight="1" x14ac:dyDescent="0.3">
      <c r="B66" s="56">
        <v>4</v>
      </c>
      <c r="C66" s="68" t="s">
        <v>37</v>
      </c>
      <c r="D66" s="57" t="s">
        <v>169</v>
      </c>
      <c r="E66" s="57" t="s">
        <v>168</v>
      </c>
      <c r="F66" s="64" t="s">
        <v>169</v>
      </c>
    </row>
    <row r="67" spans="2:6" ht="15" customHeight="1" x14ac:dyDescent="0.3">
      <c r="B67" s="54">
        <v>4</v>
      </c>
      <c r="C67" s="67" t="s">
        <v>58</v>
      </c>
      <c r="D67" s="55" t="s">
        <v>169</v>
      </c>
      <c r="E67" s="55" t="s">
        <v>168</v>
      </c>
      <c r="F67" s="63" t="s">
        <v>172</v>
      </c>
    </row>
    <row r="68" spans="2:6" ht="15" customHeight="1" x14ac:dyDescent="0.3">
      <c r="B68" s="56">
        <v>4</v>
      </c>
      <c r="C68" s="68" t="s">
        <v>156</v>
      </c>
      <c r="D68" s="57" t="s">
        <v>169</v>
      </c>
      <c r="E68" s="57" t="s">
        <v>166</v>
      </c>
      <c r="F68" s="64" t="s">
        <v>176</v>
      </c>
    </row>
    <row r="69" spans="2:6" ht="15" customHeight="1" thickBot="1" x14ac:dyDescent="0.35">
      <c r="B69" s="58">
        <v>4</v>
      </c>
      <c r="C69" s="69" t="s">
        <v>48</v>
      </c>
      <c r="D69" s="59" t="s">
        <v>167</v>
      </c>
      <c r="E69" s="59" t="s">
        <v>166</v>
      </c>
      <c r="F69" s="65" t="s">
        <v>172</v>
      </c>
    </row>
    <row r="70" spans="2:6" ht="15.6" x14ac:dyDescent="0.3">
      <c r="B70" s="46"/>
      <c r="C70" s="46"/>
      <c r="D70" s="57"/>
      <c r="E70" s="57"/>
      <c r="F70" s="57"/>
    </row>
    <row r="73" spans="2:6" ht="15" customHeight="1" x14ac:dyDescent="0.3">
      <c r="B73" s="297" t="s">
        <v>206</v>
      </c>
      <c r="C73" s="297"/>
      <c r="D73" s="297"/>
      <c r="E73" s="297"/>
      <c r="F73" s="297"/>
    </row>
    <row r="74" spans="2:6" x14ac:dyDescent="0.3">
      <c r="B74" s="297"/>
      <c r="C74" s="297"/>
      <c r="D74" s="297"/>
      <c r="E74" s="297"/>
      <c r="F74" s="297"/>
    </row>
    <row r="75" spans="2:6" x14ac:dyDescent="0.3">
      <c r="B75" s="297"/>
      <c r="C75" s="297"/>
      <c r="D75" s="297"/>
      <c r="E75" s="297"/>
      <c r="F75" s="297"/>
    </row>
    <row r="76" spans="2:6" x14ac:dyDescent="0.3">
      <c r="B76" s="297"/>
      <c r="C76" s="297"/>
      <c r="D76" s="297"/>
      <c r="E76" s="297"/>
      <c r="F76" s="297"/>
    </row>
    <row r="77" spans="2:6" x14ac:dyDescent="0.3">
      <c r="B77" s="297"/>
      <c r="C77" s="297"/>
      <c r="D77" s="297"/>
      <c r="E77" s="297"/>
      <c r="F77" s="297"/>
    </row>
    <row r="78" spans="2:6" x14ac:dyDescent="0.3">
      <c r="B78" s="111"/>
      <c r="C78" s="111"/>
      <c r="D78" s="111"/>
      <c r="E78" s="111"/>
      <c r="F78" s="111"/>
    </row>
    <row r="79" spans="2:6" x14ac:dyDescent="0.3">
      <c r="B79" s="111"/>
      <c r="C79" s="111"/>
      <c r="D79" s="111"/>
      <c r="E79" s="111"/>
      <c r="F79" s="111"/>
    </row>
    <row r="80" spans="2:6" x14ac:dyDescent="0.3">
      <c r="B80" s="111"/>
      <c r="C80" s="111"/>
      <c r="D80" s="111"/>
      <c r="E80" s="111"/>
      <c r="F80" s="111"/>
    </row>
  </sheetData>
  <mergeCells count="2">
    <mergeCell ref="B73:F77"/>
    <mergeCell ref="B2:F3"/>
  </mergeCells>
  <phoneticPr fontId="1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74A8E-499B-49C5-9710-FD26F3EFE200}">
  <dimension ref="B2:H22"/>
  <sheetViews>
    <sheetView showGridLines="0" zoomScale="70" zoomScaleNormal="70" workbookViewId="0">
      <selection activeCell="I27" sqref="I27"/>
    </sheetView>
  </sheetViews>
  <sheetFormatPr defaultRowHeight="14.4" x14ac:dyDescent="0.3"/>
  <cols>
    <col min="2" max="7" width="20.44140625" customWidth="1"/>
    <col min="8" max="8" width="32" customWidth="1"/>
  </cols>
  <sheetData>
    <row r="2" spans="2:8" x14ac:dyDescent="0.3">
      <c r="B2" s="156" t="s">
        <v>394</v>
      </c>
    </row>
    <row r="3" spans="2:8" ht="15" thickBot="1" x14ac:dyDescent="0.35"/>
    <row r="4" spans="2:8" ht="39.6" x14ac:dyDescent="0.3">
      <c r="B4" s="137" t="s">
        <v>208</v>
      </c>
      <c r="C4" s="138" t="s">
        <v>209</v>
      </c>
      <c r="D4" s="139" t="s">
        <v>210</v>
      </c>
      <c r="E4" s="139" t="s">
        <v>393</v>
      </c>
      <c r="F4" s="139" t="s">
        <v>212</v>
      </c>
      <c r="G4" s="139" t="s">
        <v>213</v>
      </c>
      <c r="H4" s="140" t="s">
        <v>214</v>
      </c>
    </row>
    <row r="5" spans="2:8" ht="29.25" customHeight="1" x14ac:dyDescent="0.3">
      <c r="B5" s="210" t="s">
        <v>294</v>
      </c>
      <c r="C5" s="211" t="s">
        <v>295</v>
      </c>
      <c r="D5" s="211">
        <v>2026</v>
      </c>
      <c r="E5" s="211">
        <v>8.6999999999999993</v>
      </c>
      <c r="F5" s="211">
        <v>2029</v>
      </c>
      <c r="G5" s="212" t="s">
        <v>233</v>
      </c>
      <c r="H5" s="213" t="s">
        <v>296</v>
      </c>
    </row>
    <row r="6" spans="2:8" ht="33.75" customHeight="1" x14ac:dyDescent="0.3">
      <c r="B6" s="214" t="s">
        <v>297</v>
      </c>
      <c r="C6" s="212" t="s">
        <v>298</v>
      </c>
      <c r="D6" s="211">
        <v>2024</v>
      </c>
      <c r="E6" s="211">
        <v>5.8</v>
      </c>
      <c r="F6" s="211">
        <v>2028</v>
      </c>
      <c r="G6" s="211" t="s">
        <v>217</v>
      </c>
      <c r="H6" s="213" t="s">
        <v>299</v>
      </c>
    </row>
    <row r="7" spans="2:8" ht="73.5" customHeight="1" x14ac:dyDescent="0.3">
      <c r="B7" s="210" t="s">
        <v>300</v>
      </c>
      <c r="C7" s="211" t="s">
        <v>232</v>
      </c>
      <c r="D7" s="211">
        <v>2024</v>
      </c>
      <c r="E7" s="215">
        <v>5</v>
      </c>
      <c r="F7" s="211">
        <v>2028</v>
      </c>
      <c r="G7" s="212" t="s">
        <v>233</v>
      </c>
      <c r="H7" s="213" t="s">
        <v>301</v>
      </c>
    </row>
    <row r="8" spans="2:8" ht="27.6" x14ac:dyDescent="0.3">
      <c r="B8" s="210" t="s">
        <v>302</v>
      </c>
      <c r="C8" s="212" t="s">
        <v>224</v>
      </c>
      <c r="D8" s="211">
        <v>2025</v>
      </c>
      <c r="E8" s="211">
        <v>4.7</v>
      </c>
      <c r="F8" s="211">
        <v>2028</v>
      </c>
      <c r="G8" s="211" t="s">
        <v>225</v>
      </c>
      <c r="H8" s="213" t="s">
        <v>247</v>
      </c>
    </row>
    <row r="9" spans="2:8" ht="55.2" x14ac:dyDescent="0.3">
      <c r="B9" s="210" t="s">
        <v>303</v>
      </c>
      <c r="C9" s="211" t="s">
        <v>232</v>
      </c>
      <c r="D9" s="211">
        <v>2024</v>
      </c>
      <c r="E9" s="211">
        <v>3.9</v>
      </c>
      <c r="F9" s="211">
        <v>2028</v>
      </c>
      <c r="G9" s="212" t="s">
        <v>233</v>
      </c>
      <c r="H9" s="213" t="s">
        <v>304</v>
      </c>
    </row>
    <row r="10" spans="2:8" ht="27.6" x14ac:dyDescent="0.3">
      <c r="B10" s="274" t="s">
        <v>305</v>
      </c>
      <c r="C10" s="275" t="s">
        <v>306</v>
      </c>
      <c r="D10" s="275">
        <v>2025</v>
      </c>
      <c r="E10" s="275">
        <v>2.1</v>
      </c>
      <c r="F10" s="275">
        <v>2029</v>
      </c>
      <c r="G10" s="276" t="s">
        <v>307</v>
      </c>
      <c r="H10" s="277" t="s">
        <v>308</v>
      </c>
    </row>
    <row r="11" spans="2:8" ht="27.6" x14ac:dyDescent="0.3">
      <c r="B11" s="210" t="s">
        <v>309</v>
      </c>
      <c r="C11" s="211" t="s">
        <v>310</v>
      </c>
      <c r="D11" s="211">
        <v>2025</v>
      </c>
      <c r="E11" s="215">
        <v>2</v>
      </c>
      <c r="F11" s="211">
        <v>2029</v>
      </c>
      <c r="G11" s="212" t="s">
        <v>233</v>
      </c>
      <c r="H11" s="213" t="s">
        <v>311</v>
      </c>
    </row>
    <row r="12" spans="2:8" ht="27.6" x14ac:dyDescent="0.3">
      <c r="B12" s="274" t="s">
        <v>312</v>
      </c>
      <c r="C12" s="275" t="s">
        <v>313</v>
      </c>
      <c r="D12" s="275">
        <v>2024</v>
      </c>
      <c r="E12" s="275">
        <v>1.8</v>
      </c>
      <c r="F12" s="275">
        <v>2027</v>
      </c>
      <c r="G12" s="276" t="s">
        <v>233</v>
      </c>
      <c r="H12" s="277" t="s">
        <v>314</v>
      </c>
    </row>
    <row r="13" spans="2:8" ht="55.2" x14ac:dyDescent="0.3">
      <c r="B13" s="210" t="s">
        <v>315</v>
      </c>
      <c r="C13" s="211" t="s">
        <v>232</v>
      </c>
      <c r="D13" s="211">
        <v>2026</v>
      </c>
      <c r="E13" s="211">
        <v>1.7</v>
      </c>
      <c r="F13" s="211">
        <v>2030</v>
      </c>
      <c r="G13" s="212" t="s">
        <v>233</v>
      </c>
      <c r="H13" s="213" t="s">
        <v>316</v>
      </c>
    </row>
    <row r="14" spans="2:8" ht="27.6" x14ac:dyDescent="0.3">
      <c r="B14" s="278" t="s">
        <v>317</v>
      </c>
      <c r="C14" s="275" t="s">
        <v>318</v>
      </c>
      <c r="D14" s="275">
        <v>2026</v>
      </c>
      <c r="E14" s="275">
        <v>1.7</v>
      </c>
      <c r="F14" s="275">
        <v>2030</v>
      </c>
      <c r="G14" s="276" t="s">
        <v>233</v>
      </c>
      <c r="H14" s="277" t="s">
        <v>319</v>
      </c>
    </row>
    <row r="15" spans="2:8" ht="27.6" x14ac:dyDescent="0.3">
      <c r="B15" s="210" t="s">
        <v>320</v>
      </c>
      <c r="C15" s="211" t="s">
        <v>310</v>
      </c>
      <c r="D15" s="211">
        <v>2026</v>
      </c>
      <c r="E15" s="211">
        <v>1.7</v>
      </c>
      <c r="F15" s="211">
        <v>2030</v>
      </c>
      <c r="G15" s="211" t="s">
        <v>253</v>
      </c>
      <c r="H15" s="213" t="s">
        <v>311</v>
      </c>
    </row>
    <row r="16" spans="2:8" ht="41.4" x14ac:dyDescent="0.3">
      <c r="B16" s="214" t="s">
        <v>321</v>
      </c>
      <c r="C16" s="211" t="s">
        <v>232</v>
      </c>
      <c r="D16" s="211">
        <v>2026</v>
      </c>
      <c r="E16" s="211">
        <v>1.7</v>
      </c>
      <c r="F16" s="211">
        <v>2030</v>
      </c>
      <c r="G16" s="212" t="s">
        <v>233</v>
      </c>
      <c r="H16" s="213" t="s">
        <v>322</v>
      </c>
    </row>
    <row r="17" spans="2:8" x14ac:dyDescent="0.3">
      <c r="B17" s="210" t="s">
        <v>323</v>
      </c>
      <c r="C17" s="211" t="s">
        <v>295</v>
      </c>
      <c r="D17" s="211">
        <v>2026</v>
      </c>
      <c r="E17" s="211">
        <v>1.7</v>
      </c>
      <c r="F17" s="211">
        <v>2028</v>
      </c>
      <c r="G17" s="212" t="s">
        <v>233</v>
      </c>
      <c r="H17" s="213" t="s">
        <v>324</v>
      </c>
    </row>
    <row r="18" spans="2:8" ht="27.6" x14ac:dyDescent="0.3">
      <c r="B18" s="210" t="s">
        <v>325</v>
      </c>
      <c r="C18" s="211" t="s">
        <v>310</v>
      </c>
      <c r="D18" s="211">
        <v>2025</v>
      </c>
      <c r="E18" s="211">
        <v>1.6</v>
      </c>
      <c r="F18" s="211">
        <v>2029</v>
      </c>
      <c r="G18" s="212" t="s">
        <v>233</v>
      </c>
      <c r="H18" s="213" t="s">
        <v>311</v>
      </c>
    </row>
    <row r="19" spans="2:8" ht="28.2" thickBot="1" x14ac:dyDescent="0.35">
      <c r="B19" s="216" t="s">
        <v>326</v>
      </c>
      <c r="C19" s="217" t="s">
        <v>232</v>
      </c>
      <c r="D19" s="217">
        <v>2026</v>
      </c>
      <c r="E19" s="217">
        <v>1.6</v>
      </c>
      <c r="F19" s="217">
        <v>2030</v>
      </c>
      <c r="G19" s="218" t="s">
        <v>233</v>
      </c>
      <c r="H19" s="219" t="s">
        <v>327</v>
      </c>
    </row>
    <row r="22" spans="2:8" ht="64.5" customHeight="1" x14ac:dyDescent="0.3">
      <c r="B22" s="299" t="s">
        <v>328</v>
      </c>
      <c r="C22" s="299"/>
      <c r="D22" s="299"/>
      <c r="E22" s="299"/>
      <c r="F22" s="299"/>
      <c r="G22" s="299"/>
      <c r="H22" s="299"/>
    </row>
  </sheetData>
  <mergeCells count="1">
    <mergeCell ref="B22:H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9437E-9DAC-462A-96E4-7A6E8752C894}">
  <dimension ref="B2:H27"/>
  <sheetViews>
    <sheetView showGridLines="0" zoomScale="85" zoomScaleNormal="85" workbookViewId="0">
      <selection activeCell="J18" sqref="J18"/>
    </sheetView>
  </sheetViews>
  <sheetFormatPr defaultRowHeight="14.4" x14ac:dyDescent="0.3"/>
  <cols>
    <col min="2" max="2" width="17.6640625" customWidth="1"/>
    <col min="3" max="3" width="12.109375" customWidth="1"/>
    <col min="5" max="5" width="13.109375" customWidth="1"/>
    <col min="7" max="7" width="20.33203125" customWidth="1"/>
    <col min="8" max="8" width="28.33203125" customWidth="1"/>
  </cols>
  <sheetData>
    <row r="2" spans="2:8" x14ac:dyDescent="0.3">
      <c r="B2" s="298" t="s">
        <v>249</v>
      </c>
      <c r="C2" s="298"/>
      <c r="D2" s="298"/>
      <c r="E2" s="298"/>
      <c r="F2" s="298"/>
      <c r="G2" s="298"/>
      <c r="H2" s="298"/>
    </row>
    <row r="3" spans="2:8" x14ac:dyDescent="0.3">
      <c r="B3" s="298"/>
      <c r="C3" s="298"/>
      <c r="D3" s="298"/>
      <c r="E3" s="298"/>
      <c r="F3" s="298"/>
      <c r="G3" s="298"/>
      <c r="H3" s="298"/>
    </row>
    <row r="4" spans="2:8" ht="15" thickBot="1" x14ac:dyDescent="0.35"/>
    <row r="5" spans="2:8" ht="39.6" x14ac:dyDescent="0.3">
      <c r="B5" s="137" t="s">
        <v>208</v>
      </c>
      <c r="C5" s="138" t="s">
        <v>209</v>
      </c>
      <c r="D5" s="139" t="s">
        <v>210</v>
      </c>
      <c r="E5" s="139" t="s">
        <v>211</v>
      </c>
      <c r="F5" s="139" t="s">
        <v>212</v>
      </c>
      <c r="G5" s="139" t="s">
        <v>213</v>
      </c>
      <c r="H5" s="140" t="s">
        <v>214</v>
      </c>
    </row>
    <row r="6" spans="2:8" x14ac:dyDescent="0.3">
      <c r="B6" s="133" t="s">
        <v>215</v>
      </c>
      <c r="C6" s="134" t="s">
        <v>216</v>
      </c>
      <c r="D6" s="134">
        <v>2023</v>
      </c>
      <c r="E6" s="134">
        <v>2.4</v>
      </c>
      <c r="F6" s="134">
        <v>2027</v>
      </c>
      <c r="G6" s="135" t="s">
        <v>217</v>
      </c>
      <c r="H6" s="136" t="s">
        <v>218</v>
      </c>
    </row>
    <row r="7" spans="2:8" ht="26.4" x14ac:dyDescent="0.3">
      <c r="B7" s="133" t="s">
        <v>219</v>
      </c>
      <c r="C7" s="134" t="s">
        <v>220</v>
      </c>
      <c r="D7" s="134">
        <v>2022</v>
      </c>
      <c r="E7" s="134">
        <v>1.9</v>
      </c>
      <c r="F7" s="134">
        <v>2026</v>
      </c>
      <c r="G7" s="135" t="s">
        <v>221</v>
      </c>
      <c r="H7" s="136" t="s">
        <v>246</v>
      </c>
    </row>
    <row r="8" spans="2:8" ht="26.4" x14ac:dyDescent="0.3">
      <c r="B8" s="125" t="s">
        <v>223</v>
      </c>
      <c r="C8" s="131" t="s">
        <v>224</v>
      </c>
      <c r="D8" s="127">
        <v>2022</v>
      </c>
      <c r="E8" s="127">
        <v>1.8</v>
      </c>
      <c r="F8" s="127">
        <v>2025</v>
      </c>
      <c r="G8" s="127" t="s">
        <v>225</v>
      </c>
      <c r="H8" s="128" t="s">
        <v>247</v>
      </c>
    </row>
    <row r="9" spans="2:8" ht="26.4" x14ac:dyDescent="0.3">
      <c r="B9" s="133" t="s">
        <v>226</v>
      </c>
      <c r="C9" s="134" t="s">
        <v>220</v>
      </c>
      <c r="D9" s="134">
        <v>2022</v>
      </c>
      <c r="E9" s="134">
        <v>1.3</v>
      </c>
      <c r="F9" s="134">
        <v>2026</v>
      </c>
      <c r="G9" s="135" t="s">
        <v>221</v>
      </c>
      <c r="H9" s="136" t="s">
        <v>246</v>
      </c>
    </row>
    <row r="10" spans="2:8" ht="26.4" x14ac:dyDescent="0.3">
      <c r="B10" s="125" t="s">
        <v>227</v>
      </c>
      <c r="C10" s="127" t="s">
        <v>220</v>
      </c>
      <c r="D10" s="127">
        <v>2022</v>
      </c>
      <c r="E10" s="127">
        <v>1.2</v>
      </c>
      <c r="F10" s="127">
        <v>2026</v>
      </c>
      <c r="G10" s="127" t="s">
        <v>221</v>
      </c>
      <c r="H10" s="128" t="s">
        <v>248</v>
      </c>
    </row>
    <row r="11" spans="2:8" ht="26.4" x14ac:dyDescent="0.3">
      <c r="B11" s="133" t="s">
        <v>228</v>
      </c>
      <c r="C11" s="134" t="s">
        <v>220</v>
      </c>
      <c r="D11" s="134">
        <v>2022</v>
      </c>
      <c r="E11" s="134">
        <v>0.8</v>
      </c>
      <c r="F11" s="134">
        <v>2026</v>
      </c>
      <c r="G11" s="135" t="s">
        <v>221</v>
      </c>
      <c r="H11" s="136" t="s">
        <v>246</v>
      </c>
    </row>
    <row r="12" spans="2:8" ht="44.25" customHeight="1" x14ac:dyDescent="0.3">
      <c r="B12" s="133" t="s">
        <v>229</v>
      </c>
      <c r="C12" s="134" t="s">
        <v>216</v>
      </c>
      <c r="D12" s="134">
        <v>2023</v>
      </c>
      <c r="E12" s="135">
        <v>0.7</v>
      </c>
      <c r="F12" s="134">
        <v>2026</v>
      </c>
      <c r="G12" s="135" t="s">
        <v>230</v>
      </c>
      <c r="H12" s="136" t="s">
        <v>231</v>
      </c>
    </row>
    <row r="13" spans="2:8" ht="43.5" customHeight="1" x14ac:dyDescent="0.3">
      <c r="B13" s="129" t="s">
        <v>250</v>
      </c>
      <c r="C13" s="127" t="s">
        <v>232</v>
      </c>
      <c r="D13" s="127">
        <v>2023</v>
      </c>
      <c r="E13" s="127">
        <v>0.6</v>
      </c>
      <c r="F13" s="127">
        <v>2025</v>
      </c>
      <c r="G13" s="127" t="s">
        <v>233</v>
      </c>
      <c r="H13" s="128" t="s">
        <v>234</v>
      </c>
    </row>
    <row r="14" spans="2:8" ht="26.4" x14ac:dyDescent="0.3">
      <c r="B14" s="129" t="s">
        <v>235</v>
      </c>
      <c r="C14" s="127" t="s">
        <v>220</v>
      </c>
      <c r="D14" s="127">
        <v>2022</v>
      </c>
      <c r="E14" s="127">
        <v>0.5</v>
      </c>
      <c r="F14" s="127">
        <v>2026</v>
      </c>
      <c r="G14" s="130" t="s">
        <v>221</v>
      </c>
      <c r="H14" s="128" t="s">
        <v>251</v>
      </c>
    </row>
    <row r="15" spans="2:8" ht="26.4" x14ac:dyDescent="0.3">
      <c r="B15" s="129" t="s">
        <v>236</v>
      </c>
      <c r="C15" s="127" t="s">
        <v>220</v>
      </c>
      <c r="D15" s="127">
        <v>2022</v>
      </c>
      <c r="E15" s="127">
        <v>0.4</v>
      </c>
      <c r="F15" s="127">
        <v>2027</v>
      </c>
      <c r="G15" s="130" t="s">
        <v>221</v>
      </c>
      <c r="H15" s="128" t="s">
        <v>246</v>
      </c>
    </row>
    <row r="16" spans="2:8" ht="52.8" x14ac:dyDescent="0.3">
      <c r="B16" s="141" t="s">
        <v>237</v>
      </c>
      <c r="C16" s="142" t="s">
        <v>216</v>
      </c>
      <c r="D16" s="142">
        <v>2023</v>
      </c>
      <c r="E16" s="143">
        <v>0.4</v>
      </c>
      <c r="F16" s="142">
        <v>2028</v>
      </c>
      <c r="G16" s="143" t="s">
        <v>254</v>
      </c>
      <c r="H16" s="144" t="s">
        <v>238</v>
      </c>
    </row>
    <row r="17" spans="2:8" ht="26.4" x14ac:dyDescent="0.3">
      <c r="B17" s="147" t="s">
        <v>239</v>
      </c>
      <c r="C17" s="142" t="s">
        <v>216</v>
      </c>
      <c r="D17" s="148">
        <v>2023</v>
      </c>
      <c r="E17" s="148">
        <v>0.4</v>
      </c>
      <c r="F17" s="148">
        <v>2027</v>
      </c>
      <c r="G17" s="149" t="s">
        <v>253</v>
      </c>
      <c r="H17" s="150" t="s">
        <v>240</v>
      </c>
    </row>
    <row r="18" spans="2:8" ht="27" x14ac:dyDescent="0.3">
      <c r="B18" s="141" t="s">
        <v>241</v>
      </c>
      <c r="C18" s="142" t="s">
        <v>216</v>
      </c>
      <c r="D18" s="142">
        <v>2023</v>
      </c>
      <c r="E18" s="142">
        <v>0.3</v>
      </c>
      <c r="F18" s="142">
        <v>2028</v>
      </c>
      <c r="G18" s="149" t="s">
        <v>252</v>
      </c>
      <c r="H18" s="151" t="s">
        <v>242</v>
      </c>
    </row>
    <row r="19" spans="2:8" ht="40.200000000000003" x14ac:dyDescent="0.3">
      <c r="B19" s="145" t="s">
        <v>243</v>
      </c>
      <c r="C19" s="132" t="s">
        <v>220</v>
      </c>
      <c r="D19" s="126">
        <v>2022</v>
      </c>
      <c r="E19" s="126">
        <v>0.3</v>
      </c>
      <c r="F19" s="126">
        <v>2026</v>
      </c>
      <c r="G19" s="130" t="s">
        <v>221</v>
      </c>
      <c r="H19" s="146" t="s">
        <v>222</v>
      </c>
    </row>
    <row r="20" spans="2:8" ht="27.6" thickBot="1" x14ac:dyDescent="0.35">
      <c r="B20" s="152" t="s">
        <v>244</v>
      </c>
      <c r="C20" s="153" t="s">
        <v>245</v>
      </c>
      <c r="D20" s="153">
        <v>2023</v>
      </c>
      <c r="E20" s="153">
        <v>0.3</v>
      </c>
      <c r="F20" s="153">
        <v>2025</v>
      </c>
      <c r="G20" s="154" t="s">
        <v>255</v>
      </c>
      <c r="H20" s="155" t="s">
        <v>256</v>
      </c>
    </row>
    <row r="22" spans="2:8" ht="15" customHeight="1" x14ac:dyDescent="0.3">
      <c r="B22" s="297" t="s">
        <v>257</v>
      </c>
      <c r="C22" s="297"/>
      <c r="D22" s="297"/>
      <c r="E22" s="297"/>
      <c r="F22" s="297"/>
      <c r="G22" s="297"/>
      <c r="H22" s="297"/>
    </row>
    <row r="23" spans="2:8" x14ac:dyDescent="0.3">
      <c r="B23" s="297"/>
      <c r="C23" s="297"/>
      <c r="D23" s="297"/>
      <c r="E23" s="297"/>
      <c r="F23" s="297"/>
      <c r="G23" s="297"/>
      <c r="H23" s="297"/>
    </row>
    <row r="24" spans="2:8" x14ac:dyDescent="0.3">
      <c r="B24" s="297"/>
      <c r="C24" s="297"/>
      <c r="D24" s="297"/>
      <c r="E24" s="297"/>
      <c r="F24" s="297"/>
      <c r="G24" s="297"/>
      <c r="H24" s="297"/>
    </row>
    <row r="25" spans="2:8" x14ac:dyDescent="0.3">
      <c r="B25" s="297"/>
      <c r="C25" s="297"/>
      <c r="D25" s="297"/>
      <c r="E25" s="297"/>
      <c r="F25" s="297"/>
      <c r="G25" s="297"/>
      <c r="H25" s="297"/>
    </row>
    <row r="26" spans="2:8" x14ac:dyDescent="0.3">
      <c r="B26" s="297"/>
      <c r="C26" s="297"/>
      <c r="D26" s="297"/>
      <c r="E26" s="297"/>
      <c r="F26" s="297"/>
      <c r="G26" s="297"/>
      <c r="H26" s="297"/>
    </row>
    <row r="27" spans="2:8" x14ac:dyDescent="0.3">
      <c r="B27" s="297"/>
      <c r="C27" s="297"/>
      <c r="D27" s="297"/>
      <c r="E27" s="297"/>
      <c r="F27" s="297"/>
      <c r="G27" s="297"/>
      <c r="H27" s="297"/>
    </row>
  </sheetData>
  <mergeCells count="2">
    <mergeCell ref="B2:H3"/>
    <mergeCell ref="B22:H27"/>
  </mergeCells>
  <conditionalFormatting sqref="H17:H20">
    <cfRule type="cellIs" dxfId="2" priority="1" operator="equal">
      <formula>"Yes"</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5EE24-2E7F-433C-9D56-930C36F596A3}">
  <dimension ref="B2:L45"/>
  <sheetViews>
    <sheetView showGridLines="0" zoomScale="85" zoomScaleNormal="85" workbookViewId="0">
      <selection activeCell="I19" sqref="I19"/>
    </sheetView>
  </sheetViews>
  <sheetFormatPr defaultRowHeight="14.4" x14ac:dyDescent="0.3"/>
  <cols>
    <col min="2" max="2" width="20.33203125" style="220" customWidth="1"/>
    <col min="3" max="3" width="66.6640625" style="220" customWidth="1"/>
    <col min="4" max="4" width="19.6640625" style="220" customWidth="1"/>
    <col min="5" max="5" width="17.88671875" customWidth="1"/>
    <col min="6" max="6" width="19.5546875" customWidth="1"/>
  </cols>
  <sheetData>
    <row r="2" spans="2:9" ht="15.6" x14ac:dyDescent="0.3">
      <c r="B2" s="254" t="s">
        <v>385</v>
      </c>
    </row>
    <row r="3" spans="2:9" ht="15" thickBot="1" x14ac:dyDescent="0.35"/>
    <row r="4" spans="2:9" ht="56.25" customHeight="1" thickBot="1" x14ac:dyDescent="0.35">
      <c r="B4" s="221" t="s">
        <v>0</v>
      </c>
      <c r="C4" s="222" t="s">
        <v>329</v>
      </c>
      <c r="D4" s="223" t="s">
        <v>330</v>
      </c>
      <c r="E4" s="224" t="s">
        <v>331</v>
      </c>
      <c r="F4" s="225"/>
    </row>
    <row r="5" spans="2:9" ht="34.5" customHeight="1" x14ac:dyDescent="0.3">
      <c r="B5" s="226" t="s">
        <v>124</v>
      </c>
      <c r="C5" s="227" t="s">
        <v>332</v>
      </c>
      <c r="D5" s="228">
        <v>2030</v>
      </c>
      <c r="E5" s="229" t="s">
        <v>333</v>
      </c>
      <c r="F5" s="225"/>
    </row>
    <row r="6" spans="2:9" ht="33.75" customHeight="1" x14ac:dyDescent="0.3">
      <c r="B6" s="230" t="s">
        <v>122</v>
      </c>
      <c r="C6" s="107" t="s">
        <v>334</v>
      </c>
      <c r="D6" s="108">
        <v>2024</v>
      </c>
      <c r="E6" s="231" t="s">
        <v>335</v>
      </c>
      <c r="F6" s="225"/>
    </row>
    <row r="7" spans="2:9" ht="36.75" customHeight="1" x14ac:dyDescent="0.3">
      <c r="B7" s="232" t="s">
        <v>76</v>
      </c>
      <c r="C7" s="233" t="s">
        <v>336</v>
      </c>
      <c r="D7" s="234">
        <v>2024</v>
      </c>
      <c r="E7" s="235" t="s">
        <v>337</v>
      </c>
      <c r="F7" s="225"/>
    </row>
    <row r="8" spans="2:9" ht="33.75" customHeight="1" x14ac:dyDescent="0.3">
      <c r="B8" s="236" t="s">
        <v>46</v>
      </c>
      <c r="C8" s="106" t="s">
        <v>338</v>
      </c>
      <c r="D8" s="89">
        <v>2027</v>
      </c>
      <c r="E8" s="231" t="s">
        <v>339</v>
      </c>
    </row>
    <row r="9" spans="2:9" ht="33.75" customHeight="1" x14ac:dyDescent="0.3">
      <c r="B9" s="237" t="s">
        <v>53</v>
      </c>
      <c r="C9" s="238" t="s">
        <v>340</v>
      </c>
      <c r="D9" s="239">
        <v>2026</v>
      </c>
      <c r="E9" s="231" t="s">
        <v>341</v>
      </c>
    </row>
    <row r="10" spans="2:9" ht="35.25" customHeight="1" x14ac:dyDescent="0.3">
      <c r="B10" s="236" t="s">
        <v>125</v>
      </c>
      <c r="C10" s="106" t="s">
        <v>342</v>
      </c>
      <c r="D10" s="89">
        <v>2025</v>
      </c>
      <c r="E10" s="231" t="s">
        <v>343</v>
      </c>
    </row>
    <row r="11" spans="2:9" ht="25.5" customHeight="1" x14ac:dyDescent="0.3">
      <c r="B11" s="237" t="s">
        <v>41</v>
      </c>
      <c r="C11" s="238" t="s">
        <v>344</v>
      </c>
      <c r="D11" s="239" t="s">
        <v>345</v>
      </c>
      <c r="E11" s="231" t="s">
        <v>346</v>
      </c>
    </row>
    <row r="12" spans="2:9" ht="42.75" customHeight="1" x14ac:dyDescent="0.3">
      <c r="B12" s="236" t="s">
        <v>150</v>
      </c>
      <c r="C12" s="106" t="s">
        <v>347</v>
      </c>
      <c r="D12" s="89" t="s">
        <v>348</v>
      </c>
      <c r="E12" s="231" t="s">
        <v>349</v>
      </c>
    </row>
    <row r="13" spans="2:9" ht="33.75" customHeight="1" x14ac:dyDescent="0.3">
      <c r="B13" s="237" t="s">
        <v>130</v>
      </c>
      <c r="C13" s="238" t="s">
        <v>350</v>
      </c>
      <c r="D13" s="239">
        <v>2024</v>
      </c>
      <c r="E13" s="231" t="s">
        <v>351</v>
      </c>
      <c r="I13" s="107"/>
    </row>
    <row r="14" spans="2:9" ht="33.75" customHeight="1" x14ac:dyDescent="0.3">
      <c r="B14" s="236" t="s">
        <v>47</v>
      </c>
      <c r="C14" s="106" t="s">
        <v>352</v>
      </c>
      <c r="D14" s="89">
        <v>2026</v>
      </c>
      <c r="E14" s="240" t="s">
        <v>353</v>
      </c>
      <c r="I14" s="107"/>
    </row>
    <row r="15" spans="2:9" ht="38.25" customHeight="1" x14ac:dyDescent="0.3">
      <c r="B15" s="237" t="s">
        <v>128</v>
      </c>
      <c r="C15" s="238" t="s">
        <v>354</v>
      </c>
      <c r="D15" s="239">
        <v>2024</v>
      </c>
      <c r="E15" s="241" t="s">
        <v>355</v>
      </c>
    </row>
    <row r="16" spans="2:9" ht="33.75" customHeight="1" x14ac:dyDescent="0.3">
      <c r="B16" s="236" t="s">
        <v>126</v>
      </c>
      <c r="C16" s="106" t="s">
        <v>356</v>
      </c>
      <c r="D16" s="89">
        <v>2024</v>
      </c>
      <c r="E16" s="240" t="s">
        <v>357</v>
      </c>
    </row>
    <row r="17" spans="2:12" ht="33.75" customHeight="1" x14ac:dyDescent="0.3">
      <c r="B17" s="237" t="s">
        <v>66</v>
      </c>
      <c r="C17" s="233" t="s">
        <v>358</v>
      </c>
      <c r="D17" s="239">
        <v>2030</v>
      </c>
      <c r="E17" s="242">
        <v>0</v>
      </c>
    </row>
    <row r="18" spans="2:12" ht="32.25" customHeight="1" x14ac:dyDescent="0.3">
      <c r="B18" s="243" t="s">
        <v>45</v>
      </c>
      <c r="C18" s="107" t="s">
        <v>359</v>
      </c>
      <c r="D18" s="89">
        <v>2027</v>
      </c>
      <c r="E18" s="231" t="s">
        <v>360</v>
      </c>
    </row>
    <row r="19" spans="2:12" ht="33" customHeight="1" x14ac:dyDescent="0.3">
      <c r="B19" s="244" t="s">
        <v>361</v>
      </c>
      <c r="C19" s="233" t="s">
        <v>362</v>
      </c>
      <c r="D19" s="239">
        <v>2024</v>
      </c>
      <c r="E19" s="231" t="s">
        <v>363</v>
      </c>
    </row>
    <row r="20" spans="2:12" ht="39.75" customHeight="1" x14ac:dyDescent="0.3">
      <c r="B20" s="243" t="s">
        <v>71</v>
      </c>
      <c r="C20" s="107" t="s">
        <v>364</v>
      </c>
      <c r="D20" s="89">
        <v>2028</v>
      </c>
      <c r="E20" s="231" t="s">
        <v>365</v>
      </c>
    </row>
    <row r="21" spans="2:12" x14ac:dyDescent="0.3">
      <c r="B21" s="302" t="s">
        <v>52</v>
      </c>
      <c r="C21" s="303" t="s">
        <v>366</v>
      </c>
      <c r="D21" s="304">
        <v>2023</v>
      </c>
      <c r="E21" s="305" t="s">
        <v>367</v>
      </c>
    </row>
    <row r="22" spans="2:12" x14ac:dyDescent="0.3">
      <c r="B22" s="302"/>
      <c r="C22" s="303"/>
      <c r="D22" s="304"/>
      <c r="E22" s="305"/>
    </row>
    <row r="23" spans="2:12" ht="33.75" customHeight="1" x14ac:dyDescent="0.3">
      <c r="B23" s="236" t="s">
        <v>123</v>
      </c>
      <c r="C23" s="245" t="s">
        <v>368</v>
      </c>
      <c r="D23" s="89">
        <v>2024</v>
      </c>
      <c r="E23" s="231" t="s">
        <v>369</v>
      </c>
    </row>
    <row r="24" spans="2:12" ht="30" customHeight="1" x14ac:dyDescent="0.3">
      <c r="B24" s="244" t="s">
        <v>59</v>
      </c>
      <c r="C24" s="246" t="s">
        <v>370</v>
      </c>
      <c r="D24" s="239" t="s">
        <v>371</v>
      </c>
      <c r="E24" s="242">
        <v>0</v>
      </c>
    </row>
    <row r="25" spans="2:12" ht="36" customHeight="1" x14ac:dyDescent="0.3">
      <c r="B25" s="306" t="s">
        <v>372</v>
      </c>
      <c r="C25" s="307" t="s">
        <v>373</v>
      </c>
      <c r="D25" s="308" t="s">
        <v>374</v>
      </c>
      <c r="E25" s="310" t="s">
        <v>375</v>
      </c>
      <c r="F25" s="300"/>
      <c r="G25" s="300"/>
    </row>
    <row r="26" spans="2:12" ht="13.5" customHeight="1" x14ac:dyDescent="0.3">
      <c r="B26" s="306"/>
      <c r="C26" s="307"/>
      <c r="D26" s="309"/>
      <c r="E26" s="310"/>
    </row>
    <row r="27" spans="2:12" ht="35.25" customHeight="1" x14ac:dyDescent="0.3">
      <c r="B27" s="237" t="s">
        <v>50</v>
      </c>
      <c r="C27" s="238" t="s">
        <v>376</v>
      </c>
      <c r="D27" s="234">
        <v>2030</v>
      </c>
      <c r="E27" s="247" t="s">
        <v>377</v>
      </c>
      <c r="G27" s="248"/>
    </row>
    <row r="28" spans="2:12" ht="42" customHeight="1" x14ac:dyDescent="0.3">
      <c r="B28" s="236" t="s">
        <v>58</v>
      </c>
      <c r="C28" s="106" t="s">
        <v>378</v>
      </c>
      <c r="D28" s="108">
        <v>2023</v>
      </c>
      <c r="E28" s="231" t="s">
        <v>335</v>
      </c>
      <c r="G28" s="248"/>
      <c r="L28" s="220"/>
    </row>
    <row r="29" spans="2:12" ht="35.25" customHeight="1" x14ac:dyDescent="0.3">
      <c r="B29" s="237" t="s">
        <v>379</v>
      </c>
      <c r="C29" s="238" t="s">
        <v>380</v>
      </c>
      <c r="D29" s="234">
        <v>2023</v>
      </c>
      <c r="E29" s="235" t="s">
        <v>381</v>
      </c>
      <c r="G29" s="248"/>
      <c r="L29" s="220"/>
    </row>
    <row r="30" spans="2:12" ht="35.25" customHeight="1" x14ac:dyDescent="0.3">
      <c r="B30" s="236" t="s">
        <v>148</v>
      </c>
      <c r="C30" s="106" t="s">
        <v>382</v>
      </c>
      <c r="D30" s="108">
        <v>2024</v>
      </c>
      <c r="E30" s="231" t="s">
        <v>349</v>
      </c>
      <c r="G30" s="248"/>
    </row>
    <row r="31" spans="2:12" ht="33.75" customHeight="1" thickBot="1" x14ac:dyDescent="0.35">
      <c r="B31" s="249" t="s">
        <v>44</v>
      </c>
      <c r="C31" s="250" t="s">
        <v>383</v>
      </c>
      <c r="D31" s="251">
        <v>2028</v>
      </c>
      <c r="E31" s="252" t="s">
        <v>384</v>
      </c>
    </row>
    <row r="35" spans="2:5" ht="75.75" customHeight="1" x14ac:dyDescent="0.3">
      <c r="B35" s="301" t="s">
        <v>386</v>
      </c>
      <c r="C35" s="301"/>
      <c r="D35" s="301"/>
      <c r="E35" s="301"/>
    </row>
    <row r="36" spans="2:5" x14ac:dyDescent="0.3">
      <c r="B36" s="255"/>
      <c r="C36" s="255"/>
      <c r="D36" s="255"/>
      <c r="E36" s="255"/>
    </row>
    <row r="37" spans="2:5" x14ac:dyDescent="0.3">
      <c r="B37" s="255"/>
      <c r="C37" s="255"/>
      <c r="D37" s="255"/>
      <c r="E37" s="255"/>
    </row>
    <row r="38" spans="2:5" x14ac:dyDescent="0.3">
      <c r="B38" s="255"/>
      <c r="C38" s="255"/>
      <c r="D38" s="255"/>
      <c r="E38" s="255"/>
    </row>
    <row r="39" spans="2:5" x14ac:dyDescent="0.3">
      <c r="B39" s="255"/>
      <c r="C39" s="255"/>
      <c r="D39" s="255"/>
      <c r="E39" s="255"/>
    </row>
    <row r="40" spans="2:5" x14ac:dyDescent="0.3">
      <c r="B40" s="253"/>
      <c r="C40" s="253"/>
      <c r="D40" s="253"/>
      <c r="E40" s="253"/>
    </row>
    <row r="41" spans="2:5" x14ac:dyDescent="0.3">
      <c r="B41" s="253"/>
      <c r="C41" s="253"/>
      <c r="D41" s="253"/>
      <c r="E41" s="253"/>
    </row>
    <row r="42" spans="2:5" x14ac:dyDescent="0.3">
      <c r="B42" s="253"/>
      <c r="C42" s="253"/>
      <c r="D42" s="253"/>
      <c r="E42" s="253"/>
    </row>
    <row r="43" spans="2:5" x14ac:dyDescent="0.3">
      <c r="B43" s="253"/>
      <c r="C43" s="253"/>
      <c r="D43" s="253"/>
      <c r="E43" s="253"/>
    </row>
    <row r="44" spans="2:5" x14ac:dyDescent="0.3">
      <c r="B44" s="253"/>
      <c r="C44" s="253"/>
      <c r="D44" s="253"/>
      <c r="E44" s="253"/>
    </row>
    <row r="45" spans="2:5" x14ac:dyDescent="0.3">
      <c r="B45" s="253"/>
      <c r="C45" s="253"/>
      <c r="D45" s="253"/>
      <c r="E45" s="253"/>
    </row>
  </sheetData>
  <mergeCells count="10">
    <mergeCell ref="F25:G25"/>
    <mergeCell ref="B35:E35"/>
    <mergeCell ref="B21:B22"/>
    <mergeCell ref="C21:C22"/>
    <mergeCell ref="D21:D22"/>
    <mergeCell ref="E21:E22"/>
    <mergeCell ref="B25:B26"/>
    <mergeCell ref="C25:C26"/>
    <mergeCell ref="D25:D26"/>
    <mergeCell ref="E25:E26"/>
  </mergeCells>
  <pageMargins left="0.7" right="0.7" top="0.75" bottom="0.75" header="0.3" footer="0.3"/>
  <ignoredErrors>
    <ignoredError sqref="E5:E28 E29:E3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F731D-87D5-4C64-9EC5-81FCD70102E9}">
  <dimension ref="B3:AR78"/>
  <sheetViews>
    <sheetView showGridLines="0" zoomScale="55" zoomScaleNormal="55" workbookViewId="0">
      <selection activeCell="B1" sqref="A1:B1048576"/>
    </sheetView>
  </sheetViews>
  <sheetFormatPr defaultRowHeight="14.4" x14ac:dyDescent="0.3"/>
  <cols>
    <col min="2" max="2" width="37" bestFit="1" customWidth="1"/>
    <col min="3" max="3" width="75.88671875" bestFit="1" customWidth="1"/>
    <col min="44" max="44" width="88.44140625" bestFit="1" customWidth="1"/>
  </cols>
  <sheetData>
    <row r="3" spans="2:44" ht="15" thickBot="1" x14ac:dyDescent="0.35"/>
    <row r="4" spans="2:44" x14ac:dyDescent="0.3">
      <c r="B4" s="257" t="s">
        <v>0</v>
      </c>
      <c r="C4" s="262" t="s">
        <v>152</v>
      </c>
      <c r="I4" s="156" t="s">
        <v>391</v>
      </c>
      <c r="AR4" s="256"/>
    </row>
    <row r="5" spans="2:44" x14ac:dyDescent="0.3">
      <c r="B5" s="258" t="s">
        <v>62</v>
      </c>
      <c r="C5" s="260">
        <v>0.97017882198063377</v>
      </c>
      <c r="AR5" s="44"/>
    </row>
    <row r="6" spans="2:44" x14ac:dyDescent="0.3">
      <c r="B6" s="258" t="s">
        <v>71</v>
      </c>
      <c r="C6" s="260">
        <v>0.85658627990520575</v>
      </c>
      <c r="AR6" s="44"/>
    </row>
    <row r="7" spans="2:44" x14ac:dyDescent="0.3">
      <c r="B7" s="258" t="s">
        <v>148</v>
      </c>
      <c r="C7" s="260">
        <v>0.8137480024480378</v>
      </c>
      <c r="AR7" s="44"/>
    </row>
    <row r="8" spans="2:44" x14ac:dyDescent="0.3">
      <c r="B8" s="258" t="s">
        <v>52</v>
      </c>
      <c r="C8" s="260">
        <v>0.80048532123079841</v>
      </c>
      <c r="AR8" s="44"/>
    </row>
    <row r="9" spans="2:44" x14ac:dyDescent="0.3">
      <c r="B9" s="258" t="s">
        <v>122</v>
      </c>
      <c r="C9" s="260">
        <v>0.74990076549159268</v>
      </c>
      <c r="AR9" s="44"/>
    </row>
    <row r="10" spans="2:44" x14ac:dyDescent="0.3">
      <c r="B10" s="258" t="s">
        <v>125</v>
      </c>
      <c r="C10" s="260">
        <v>0.7430362808375639</v>
      </c>
      <c r="AR10" s="44"/>
    </row>
    <row r="11" spans="2:44" x14ac:dyDescent="0.3">
      <c r="B11" s="258" t="s">
        <v>58</v>
      </c>
      <c r="C11" s="260">
        <v>0.7325158701236294</v>
      </c>
      <c r="AR11" s="44"/>
    </row>
    <row r="12" spans="2:44" x14ac:dyDescent="0.3">
      <c r="B12" s="258" t="s">
        <v>44</v>
      </c>
      <c r="C12" s="260">
        <v>0.71287793057160931</v>
      </c>
      <c r="AR12" s="44"/>
    </row>
    <row r="13" spans="2:44" x14ac:dyDescent="0.3">
      <c r="B13" s="258" t="s">
        <v>47</v>
      </c>
      <c r="C13" s="260">
        <v>0.66980253066179651</v>
      </c>
      <c r="AR13" s="44"/>
    </row>
    <row r="14" spans="2:44" x14ac:dyDescent="0.3">
      <c r="B14" s="258" t="s">
        <v>50</v>
      </c>
      <c r="C14" s="260">
        <v>0.645173572452025</v>
      </c>
      <c r="AR14" s="44"/>
    </row>
    <row r="15" spans="2:44" x14ac:dyDescent="0.3">
      <c r="B15" s="258" t="s">
        <v>124</v>
      </c>
      <c r="C15" s="260">
        <v>0.6208167764005339</v>
      </c>
      <c r="AR15" s="44"/>
    </row>
    <row r="16" spans="2:44" x14ac:dyDescent="0.3">
      <c r="B16" s="258" t="s">
        <v>45</v>
      </c>
      <c r="C16" s="260">
        <v>0.61860473834736263</v>
      </c>
      <c r="AR16" s="44"/>
    </row>
    <row r="17" spans="2:44" x14ac:dyDescent="0.3">
      <c r="B17" s="258" t="s">
        <v>59</v>
      </c>
      <c r="C17" s="260">
        <v>0.47379615284878079</v>
      </c>
      <c r="AR17" s="44"/>
    </row>
    <row r="18" spans="2:44" x14ac:dyDescent="0.3">
      <c r="B18" s="258" t="s">
        <v>53</v>
      </c>
      <c r="C18" s="260">
        <v>0.47291601982172415</v>
      </c>
      <c r="AR18" s="44"/>
    </row>
    <row r="19" spans="2:44" x14ac:dyDescent="0.3">
      <c r="B19" s="258" t="s">
        <v>46</v>
      </c>
      <c r="C19" s="260">
        <v>0.45139159599014167</v>
      </c>
      <c r="AR19" s="44"/>
    </row>
    <row r="20" spans="2:44" x14ac:dyDescent="0.3">
      <c r="B20" s="258" t="s">
        <v>66</v>
      </c>
      <c r="C20" s="260">
        <v>0.41335327269082667</v>
      </c>
      <c r="AR20" s="44"/>
    </row>
    <row r="21" spans="2:44" x14ac:dyDescent="0.3">
      <c r="B21" s="258" t="s">
        <v>41</v>
      </c>
      <c r="C21" s="260">
        <v>0.39315479395731695</v>
      </c>
      <c r="AR21" s="44"/>
    </row>
    <row r="22" spans="2:44" x14ac:dyDescent="0.3">
      <c r="B22" s="258" t="s">
        <v>131</v>
      </c>
      <c r="C22" s="260">
        <v>0.34616985806385991</v>
      </c>
      <c r="AR22" s="44"/>
    </row>
    <row r="23" spans="2:44" x14ac:dyDescent="0.3">
      <c r="B23" s="258" t="s">
        <v>126</v>
      </c>
      <c r="C23" s="260">
        <v>0.33560892782477836</v>
      </c>
      <c r="AR23" s="44"/>
    </row>
    <row r="24" spans="2:44" x14ac:dyDescent="0.3">
      <c r="B24" s="258" t="s">
        <v>123</v>
      </c>
      <c r="C24" s="260">
        <v>0.19729059401807578</v>
      </c>
      <c r="AR24" s="44"/>
    </row>
    <row r="25" spans="2:44" x14ac:dyDescent="0.3">
      <c r="B25" s="258" t="s">
        <v>150</v>
      </c>
      <c r="C25" s="260">
        <v>0.17774893703927652</v>
      </c>
      <c r="AR25" s="44"/>
    </row>
    <row r="26" spans="2:44" x14ac:dyDescent="0.3">
      <c r="B26" s="258" t="s">
        <v>130</v>
      </c>
      <c r="C26" s="260">
        <v>0.17478950243333741</v>
      </c>
      <c r="AR26" s="44"/>
    </row>
    <row r="27" spans="2:44" x14ac:dyDescent="0.3">
      <c r="B27" s="258" t="s">
        <v>127</v>
      </c>
      <c r="C27" s="260">
        <v>0.17119417602855161</v>
      </c>
      <c r="AR27" s="44"/>
    </row>
    <row r="28" spans="2:44" x14ac:dyDescent="0.3">
      <c r="B28" s="258" t="s">
        <v>128</v>
      </c>
      <c r="C28" s="260">
        <v>0.16429909631931791</v>
      </c>
      <c r="AR28" s="44"/>
    </row>
    <row r="29" spans="2:44" ht="15" thickBot="1" x14ac:dyDescent="0.35">
      <c r="B29" s="259" t="s">
        <v>76</v>
      </c>
      <c r="C29" s="261">
        <v>0.12740238894994382</v>
      </c>
      <c r="AR29" s="44"/>
    </row>
    <row r="49" spans="10:26" x14ac:dyDescent="0.3">
      <c r="J49" s="307" t="s">
        <v>392</v>
      </c>
      <c r="K49" s="307"/>
      <c r="L49" s="307"/>
      <c r="M49" s="307"/>
      <c r="N49" s="307"/>
      <c r="O49" s="307"/>
      <c r="P49" s="307"/>
      <c r="Q49" s="307"/>
      <c r="R49" s="307"/>
      <c r="S49" s="307"/>
      <c r="T49" s="307"/>
      <c r="U49" s="307"/>
      <c r="V49" s="307"/>
      <c r="W49" s="307"/>
      <c r="X49" s="307"/>
      <c r="Y49" s="307"/>
    </row>
    <row r="50" spans="10:26" x14ac:dyDescent="0.3">
      <c r="J50" s="307"/>
      <c r="K50" s="307"/>
      <c r="L50" s="307"/>
      <c r="M50" s="307"/>
      <c r="N50" s="307"/>
      <c r="O50" s="307"/>
      <c r="P50" s="307"/>
      <c r="Q50" s="307"/>
      <c r="R50" s="307"/>
      <c r="S50" s="307"/>
      <c r="T50" s="307"/>
      <c r="U50" s="307"/>
      <c r="V50" s="307"/>
      <c r="W50" s="307"/>
      <c r="X50" s="307"/>
      <c r="Y50" s="307"/>
    </row>
    <row r="51" spans="10:26" x14ac:dyDescent="0.3">
      <c r="J51" s="307"/>
      <c r="K51" s="307"/>
      <c r="L51" s="307"/>
      <c r="M51" s="307"/>
      <c r="N51" s="307"/>
      <c r="O51" s="307"/>
      <c r="P51" s="307"/>
      <c r="Q51" s="307"/>
      <c r="R51" s="307"/>
      <c r="S51" s="307"/>
      <c r="T51" s="307"/>
      <c r="U51" s="307"/>
      <c r="V51" s="307"/>
      <c r="W51" s="307"/>
      <c r="X51" s="307"/>
      <c r="Y51" s="307"/>
    </row>
    <row r="52" spans="10:26" x14ac:dyDescent="0.3">
      <c r="J52" s="307"/>
      <c r="K52" s="307"/>
      <c r="L52" s="307"/>
      <c r="M52" s="307"/>
      <c r="N52" s="307"/>
      <c r="O52" s="307"/>
      <c r="P52" s="307"/>
      <c r="Q52" s="307"/>
      <c r="R52" s="307"/>
      <c r="S52" s="307"/>
      <c r="T52" s="307"/>
      <c r="U52" s="307"/>
      <c r="V52" s="307"/>
      <c r="W52" s="307"/>
      <c r="X52" s="307"/>
      <c r="Y52" s="307"/>
    </row>
    <row r="56" spans="10:26" ht="15" customHeight="1" x14ac:dyDescent="0.3"/>
    <row r="60" spans="10:26" x14ac:dyDescent="0.3">
      <c r="K60" s="307"/>
      <c r="L60" s="307"/>
      <c r="M60" s="307"/>
      <c r="N60" s="307"/>
      <c r="O60" s="307"/>
      <c r="P60" s="307"/>
      <c r="Q60" s="307"/>
      <c r="R60" s="307"/>
      <c r="S60" s="307"/>
      <c r="T60" s="307"/>
      <c r="U60" s="307"/>
      <c r="V60" s="307"/>
      <c r="W60" s="307"/>
      <c r="X60" s="307"/>
      <c r="Y60" s="307"/>
      <c r="Z60" s="307"/>
    </row>
    <row r="61" spans="10:26" x14ac:dyDescent="0.3">
      <c r="K61" s="307"/>
      <c r="L61" s="307"/>
      <c r="M61" s="307"/>
      <c r="N61" s="307"/>
      <c r="O61" s="307"/>
      <c r="P61" s="307"/>
      <c r="Q61" s="307"/>
      <c r="R61" s="307"/>
      <c r="S61" s="307"/>
      <c r="T61" s="307"/>
      <c r="U61" s="307"/>
      <c r="V61" s="307"/>
      <c r="W61" s="307"/>
      <c r="X61" s="307"/>
      <c r="Y61" s="307"/>
      <c r="Z61" s="307"/>
    </row>
    <row r="62" spans="10:26" x14ac:dyDescent="0.3">
      <c r="K62" s="307"/>
      <c r="L62" s="307"/>
      <c r="M62" s="307"/>
      <c r="N62" s="307"/>
      <c r="O62" s="307"/>
      <c r="P62" s="307"/>
      <c r="Q62" s="307"/>
      <c r="R62" s="307"/>
      <c r="S62" s="307"/>
      <c r="T62" s="307"/>
      <c r="U62" s="307"/>
      <c r="V62" s="307"/>
      <c r="W62" s="307"/>
      <c r="X62" s="307"/>
      <c r="Y62" s="307"/>
      <c r="Z62" s="307"/>
    </row>
    <row r="63" spans="10:26" x14ac:dyDescent="0.3">
      <c r="K63" s="307"/>
      <c r="L63" s="307"/>
      <c r="M63" s="307"/>
      <c r="N63" s="307"/>
      <c r="O63" s="307"/>
      <c r="P63" s="307"/>
      <c r="Q63" s="307"/>
      <c r="R63" s="307"/>
      <c r="S63" s="307"/>
      <c r="T63" s="307"/>
      <c r="U63" s="307"/>
      <c r="V63" s="307"/>
      <c r="W63" s="307"/>
      <c r="X63" s="307"/>
      <c r="Y63" s="307"/>
      <c r="Z63" s="307"/>
    </row>
    <row r="70" spans="7:22" ht="15" customHeight="1" x14ac:dyDescent="0.3">
      <c r="G70" s="307"/>
      <c r="H70" s="307"/>
      <c r="I70" s="307"/>
      <c r="J70" s="307"/>
      <c r="K70" s="307"/>
      <c r="L70" s="307"/>
      <c r="M70" s="307"/>
      <c r="N70" s="307"/>
      <c r="O70" s="307"/>
      <c r="P70" s="307"/>
      <c r="Q70" s="307"/>
      <c r="R70" s="307"/>
      <c r="S70" s="307"/>
      <c r="T70" s="307"/>
      <c r="U70" s="307"/>
      <c r="V70" s="307"/>
    </row>
    <row r="71" spans="7:22" x14ac:dyDescent="0.3">
      <c r="G71" s="307"/>
      <c r="H71" s="307"/>
      <c r="I71" s="307"/>
      <c r="J71" s="307"/>
      <c r="K71" s="307"/>
      <c r="L71" s="307"/>
      <c r="M71" s="307"/>
      <c r="N71" s="307"/>
      <c r="O71" s="307"/>
      <c r="P71" s="307"/>
      <c r="Q71" s="307"/>
      <c r="R71" s="307"/>
      <c r="S71" s="307"/>
      <c r="T71" s="307"/>
      <c r="U71" s="307"/>
      <c r="V71" s="307"/>
    </row>
    <row r="72" spans="7:22" x14ac:dyDescent="0.3">
      <c r="G72" s="307"/>
      <c r="H72" s="307"/>
      <c r="I72" s="307"/>
      <c r="J72" s="307"/>
      <c r="K72" s="307"/>
      <c r="L72" s="307"/>
      <c r="M72" s="307"/>
      <c r="N72" s="307"/>
      <c r="O72" s="307"/>
      <c r="P72" s="307"/>
      <c r="Q72" s="307"/>
      <c r="R72" s="307"/>
      <c r="S72" s="307"/>
      <c r="T72" s="307"/>
      <c r="U72" s="307"/>
      <c r="V72" s="307"/>
    </row>
    <row r="73" spans="7:22" x14ac:dyDescent="0.3">
      <c r="G73" s="307"/>
      <c r="H73" s="307"/>
      <c r="I73" s="307"/>
      <c r="J73" s="307"/>
      <c r="K73" s="307"/>
      <c r="L73" s="307"/>
      <c r="M73" s="307"/>
      <c r="N73" s="307"/>
      <c r="O73" s="307"/>
      <c r="P73" s="307"/>
      <c r="Q73" s="307"/>
      <c r="R73" s="307"/>
      <c r="S73" s="307"/>
      <c r="T73" s="307"/>
      <c r="U73" s="307"/>
      <c r="V73" s="307"/>
    </row>
    <row r="74" spans="7:22" x14ac:dyDescent="0.3">
      <c r="G74" s="263"/>
      <c r="H74" s="263"/>
      <c r="I74" s="263"/>
      <c r="J74" s="263"/>
      <c r="K74" s="263"/>
      <c r="L74" s="263"/>
      <c r="M74" s="263"/>
      <c r="N74" s="263"/>
      <c r="O74" s="263"/>
      <c r="P74" s="263"/>
      <c r="Q74" s="263"/>
      <c r="R74" s="263"/>
      <c r="S74" s="263"/>
      <c r="T74" s="263"/>
      <c r="U74" s="263"/>
      <c r="V74" s="263"/>
    </row>
    <row r="75" spans="7:22" x14ac:dyDescent="0.3">
      <c r="G75" s="263"/>
      <c r="H75" s="263"/>
      <c r="I75" s="263"/>
      <c r="J75" s="263"/>
      <c r="K75" s="263"/>
      <c r="L75" s="263"/>
      <c r="M75" s="263"/>
      <c r="N75" s="263"/>
      <c r="O75" s="263"/>
      <c r="P75" s="263"/>
      <c r="Q75" s="263"/>
      <c r="R75" s="263"/>
      <c r="S75" s="263"/>
      <c r="T75" s="263"/>
      <c r="U75" s="263"/>
      <c r="V75" s="263"/>
    </row>
    <row r="76" spans="7:22" x14ac:dyDescent="0.3">
      <c r="G76" s="263"/>
      <c r="H76" s="263"/>
      <c r="I76" s="263"/>
      <c r="J76" s="263"/>
      <c r="K76" s="263"/>
      <c r="L76" s="263"/>
      <c r="M76" s="263"/>
      <c r="N76" s="263"/>
      <c r="O76" s="263"/>
      <c r="P76" s="263"/>
      <c r="Q76" s="263"/>
      <c r="R76" s="263"/>
      <c r="S76" s="263"/>
      <c r="T76" s="263"/>
      <c r="U76" s="263"/>
      <c r="V76" s="263"/>
    </row>
    <row r="77" spans="7:22" x14ac:dyDescent="0.3">
      <c r="G77" s="263"/>
      <c r="H77" s="263"/>
      <c r="I77" s="263"/>
      <c r="J77" s="263"/>
      <c r="K77" s="263"/>
      <c r="L77" s="263"/>
      <c r="M77" s="263"/>
      <c r="N77" s="263"/>
      <c r="O77" s="263"/>
      <c r="P77" s="263"/>
      <c r="Q77" s="263"/>
      <c r="R77" s="263"/>
      <c r="S77" s="263"/>
      <c r="T77" s="263"/>
      <c r="U77" s="263"/>
      <c r="V77" s="263"/>
    </row>
    <row r="78" spans="7:22" x14ac:dyDescent="0.3">
      <c r="G78" s="263"/>
      <c r="H78" s="263"/>
      <c r="I78" s="263"/>
      <c r="J78" s="263"/>
      <c r="K78" s="263"/>
      <c r="L78" s="263"/>
      <c r="M78" s="263"/>
      <c r="N78" s="263"/>
      <c r="O78" s="263"/>
      <c r="P78" s="263"/>
      <c r="Q78" s="263"/>
      <c r="R78" s="263"/>
      <c r="S78" s="263"/>
      <c r="T78" s="263"/>
      <c r="U78" s="263"/>
      <c r="V78" s="263"/>
    </row>
  </sheetData>
  <mergeCells count="3">
    <mergeCell ref="G70:V73"/>
    <mergeCell ref="K60:Z63"/>
    <mergeCell ref="J49:Y5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bb1e7e4a-0381-467c-bd85-8a581b9a9c88" ContentTypeId="0x0101006B72AAD74B61BE45BB1CD563C3A787E20B" PreviousValue="false" LastSyncTimeStamp="2021-11-12T15:35:40.453Z"/>
</file>

<file path=customXml/item3.xml><?xml version="1.0" encoding="utf-8"?>
<ct:contentTypeSchema xmlns:ct="http://schemas.microsoft.com/office/2006/metadata/contentType" xmlns:ma="http://schemas.microsoft.com/office/2006/metadata/properties/metaAttributes" ct:_="" ma:_="" ma:contentTypeName="Documents Oil, Gas and Mining" ma:contentTypeID="0x0101006B72AAD74B61BE45BB1CD563C3A787E20B00E0A8103931DB294A99C52946F4FBF425" ma:contentTypeVersion="4" ma:contentTypeDescription="This content type is applied to the library 'Documents' on the Oil &amp; Gas Site" ma:contentTypeScope="" ma:versionID="c2cb25d51ae18a90230a3c3134fa8ed8">
  <xsd:schema xmlns:xsd="http://www.w3.org/2001/XMLSchema" xmlns:xs="http://www.w3.org/2001/XMLSchema" xmlns:p="http://schemas.microsoft.com/office/2006/metadata/properties" targetNamespace="http://schemas.microsoft.com/office/2006/metadata/properties" ma:root="true" ma:fieldsID="ec5ea19e48e5b70133dc8aa5b0a09a0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FCBE80-5B23-4F3D-BFC3-0B5904380768}">
  <ds:schemaRefs>
    <ds:schemaRef ds:uri="http://schemas.microsoft.com/sharepoint/v3/contenttype/forms"/>
  </ds:schemaRefs>
</ds:datastoreItem>
</file>

<file path=customXml/itemProps2.xml><?xml version="1.0" encoding="utf-8"?>
<ds:datastoreItem xmlns:ds="http://schemas.openxmlformats.org/officeDocument/2006/customXml" ds:itemID="{143DC170-5091-4541-AF02-BE58BCA7ED04}">
  <ds:schemaRefs>
    <ds:schemaRef ds:uri="Microsoft.SharePoint.Taxonomy.ContentTypeSync"/>
  </ds:schemaRefs>
</ds:datastoreItem>
</file>

<file path=customXml/itemProps3.xml><?xml version="1.0" encoding="utf-8"?>
<ds:datastoreItem xmlns:ds="http://schemas.openxmlformats.org/officeDocument/2006/customXml" ds:itemID="{2E1FDE2D-25A6-4255-8570-5363031FE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B2A70346-68AD-4D19-A0BC-0C8CF57911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Analysis_Company_DataTableV1</vt:lpstr>
      <vt:lpstr>Analysis_Company_DataTableV2</vt:lpstr>
      <vt:lpstr>Summary</vt:lpstr>
      <vt:lpstr>Capex - Focus companies</vt:lpstr>
      <vt:lpstr>Capex - S&amp;P Global Oil Index</vt:lpstr>
      <vt:lpstr>Upcoming sanctions</vt:lpstr>
      <vt:lpstr>Recent sanctions</vt:lpstr>
      <vt:lpstr>Production guidance</vt:lpstr>
      <vt:lpstr>Future production</vt:lpstr>
      <vt:lpstr>Future production vs BAU</vt:lpstr>
      <vt:lpstr>Emissions targets</vt:lpstr>
      <vt:lpstr>Remuneration</vt:lpstr>
      <vt:lpstr>Combined alignment assessment</vt:lpstr>
      <vt:lpstr>ProductionAlignmentData</vt:lpstr>
      <vt:lpstr>Production_Declines (3)</vt:lpstr>
      <vt:lpstr>Production_Declines (2)</vt:lpstr>
      <vt:lpstr>Production_Declines</vt:lpstr>
      <vt:lpstr>Summary!_Toc133915451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Maeve O'Connor</dc:creator>
  <cp:keywords/>
  <dc:description/>
  <cp:lastModifiedBy>Hannah Besly</cp:lastModifiedBy>
  <cp:revision/>
  <dcterms:created xsi:type="dcterms:W3CDTF">2024-02-12T11:51:22Z</dcterms:created>
  <dcterms:modified xsi:type="dcterms:W3CDTF">2024-03-22T14:58:41Z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0x0101006B72AAD74B61BE45BB1CD563C3A787E20B00E0A8103931DB294A99C52946F4FBF425</vt:lpwstr>
  </property>
</Properties>
</file>